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<sst xmlns="http://schemas.openxmlformats.org/spreadsheetml/2006/main" count="566" uniqueCount="165">
  <si>
    <t>Dział</t>
  </si>
  <si>
    <t>Rozdział</t>
  </si>
  <si>
    <t>w tym:</t>
  </si>
  <si>
    <t>Nazwa</t>
  </si>
  <si>
    <t>Wydatki bieżące</t>
  </si>
  <si>
    <t>w złotych</t>
  </si>
  <si>
    <t>w  złotych</t>
  </si>
  <si>
    <t>z tego:</t>
  </si>
  <si>
    <t>Ogółem wydatki</t>
  </si>
  <si>
    <t>§*</t>
  </si>
  <si>
    <t>Dotacje na zadania bieżące</t>
  </si>
  <si>
    <t>świadczenia na rzecz osób fizycznych</t>
  </si>
  <si>
    <t>Wydatki na obsługę długu</t>
  </si>
  <si>
    <t>wydatki majątkowe</t>
  </si>
  <si>
    <t>zakup i objęcie akcji i udziałów</t>
  </si>
  <si>
    <t>wniesienie wkładów do spółek prawa handlowego</t>
  </si>
  <si>
    <t>Plan
na 2010 r.</t>
  </si>
  <si>
    <t>Wynagro-
dzenia i składki od nich naliczane</t>
  </si>
  <si>
    <t>wydatki związane z realizacją statutowych zadań jednostek</t>
  </si>
  <si>
    <t>Wydatki
z tytułu poręczeń
i gwarancji udzielonych przez jst przypadajace do spłaty w roku budżetowym</t>
  </si>
  <si>
    <t>w. na programy finansowane  z udziałem środków opisanych w art. 5 ust. 1 pkt 2. i 3 ufp w części zw. z realizacja zadań jst</t>
  </si>
  <si>
    <t xml:space="preserve">inwestycje i zakupy inwestycyjne </t>
  </si>
  <si>
    <t xml:space="preserve">inwestycje i zakupy inwestycyjnena programy finansowane z udziałem środków wym. w art.5 ust. 1 pkt 2. i 3 ufp  </t>
  </si>
  <si>
    <t>Przewidywane wykonanie za 2009 r.**</t>
  </si>
  <si>
    <t>**) - kol. 5 tylko do projektu</t>
  </si>
  <si>
    <r>
      <t>*</t>
    </r>
    <r>
      <rPr>
        <i/>
        <vertAlign val="superscript"/>
        <sz val="10"/>
        <rFont val="Arial"/>
        <family val="2"/>
      </rPr>
      <t>)</t>
    </r>
    <r>
      <rPr>
        <i/>
        <sz val="10"/>
        <rFont val="Arial"/>
        <family val="2"/>
      </rPr>
      <t xml:space="preserve"> - kol. 3 do fakultatywnego wykorzystania</t>
    </r>
  </si>
  <si>
    <t>Wydatki budżetu powiatu na  2010 r.</t>
  </si>
  <si>
    <t>O10</t>
  </si>
  <si>
    <t>Rolnictwo i łowiectwo</t>
  </si>
  <si>
    <t>O1005</t>
  </si>
  <si>
    <t>Prace geodezyjno- urządzeniowe na potrzeby rolnictwa</t>
  </si>
  <si>
    <t>O20</t>
  </si>
  <si>
    <t>Leśnictwo</t>
  </si>
  <si>
    <t>O2002</t>
  </si>
  <si>
    <t>Nadzór nad gospodarką leśną</t>
  </si>
  <si>
    <t>Transport i łączność</t>
  </si>
  <si>
    <t>Drogi publiczne powiatowe</t>
  </si>
  <si>
    <t>Gospodarka mieszkaniowa</t>
  </si>
  <si>
    <t>Gospodarka gruntami i nieruchomościami</t>
  </si>
  <si>
    <t>Prace geodezyjne i kartograficzne (nieinwestycyjne)</t>
  </si>
  <si>
    <t>Nadzór budowlany</t>
  </si>
  <si>
    <t>Administracja publiczna</t>
  </si>
  <si>
    <t>Starostwa powiatowe</t>
  </si>
  <si>
    <t>Kwalifikacja wojskowa</t>
  </si>
  <si>
    <t>Bezpieczeństwo publiczne i ochrona przeciwpożarowa</t>
  </si>
  <si>
    <t>Komendy powiatowe Państwowej Straży Pożarnej</t>
  </si>
  <si>
    <t>Obrona cywilna</t>
  </si>
  <si>
    <t>Oświata i wychowanie</t>
  </si>
  <si>
    <t>Szkoły zawodowe</t>
  </si>
  <si>
    <t>Pozostała działalność</t>
  </si>
  <si>
    <t>Ochrona zdrowia</t>
  </si>
  <si>
    <t>Składki na ubezpieczenie zdrowotne oraz świadczenia dla osób nieobjętych obowiązkiem ubezpieczenia zdrowotnego</t>
  </si>
  <si>
    <t>Pomoc społeczna</t>
  </si>
  <si>
    <t>Placówki opiekuńczo- wychowawcze</t>
  </si>
  <si>
    <t>Domy pomocy społecznej</t>
  </si>
  <si>
    <t>Ośrodki wsparcia</t>
  </si>
  <si>
    <t>Rodziny zastępcze</t>
  </si>
  <si>
    <t>Pozostałe zadania w zakresie polityki społecznej</t>
  </si>
  <si>
    <t>Powiatowe urzędy pracy</t>
  </si>
  <si>
    <t>Wynagrodzenia bezosobowe</t>
  </si>
  <si>
    <t>Zakup usług pozostałych</t>
  </si>
  <si>
    <t>Różne wydatki na rzecz osób fizycznych</t>
  </si>
  <si>
    <t>Wydatki osobowe niezaliczone do wynagrodzeń</t>
  </si>
  <si>
    <t>Wynagrodzenia osobowe pracowników</t>
  </si>
  <si>
    <t>Składki na ubezpieczenia społeczne</t>
  </si>
  <si>
    <t>Składki na Fundusz Pracy</t>
  </si>
  <si>
    <t>Wpłaty na Państwowy Fundusz Rehabilitacji Osób Niepełnosprawnych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</si>
  <si>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</si>
  <si>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</si>
  <si>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</si>
  <si>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</si>
  <si>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</si>
  <si>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</si>
  <si>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</si>
  <si>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</si>
  <si>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Rózne opłaty i składki</t>
  </si>
  <si>
    <t>Odpisy na zakładowy fundusz świadczeń socjalnych</t>
  </si>
  <si>
    <t>Podatek od nieruchomości</t>
  </si>
  <si>
    <t>Opłaty na rzecz budżetów jednostek samorządu terytorialnego</t>
  </si>
  <si>
    <t>Zakup materiałów papierniczych do sprzętu drukarskiego i urządzeń kserograficznych</t>
  </si>
  <si>
    <t>Zakup akcesoriów komputerowych, w tym programów i licencji</t>
  </si>
  <si>
    <t>Wydatki inwestycyjne jednostek budżetowych</t>
  </si>
  <si>
    <t>Wydatki na zakupy inwestycyjne jednostek budżetowych</t>
  </si>
  <si>
    <t>Drogi publiczne gminne</t>
  </si>
  <si>
    <t>Turystyka</t>
  </si>
  <si>
    <t xml:space="preserve">Zadania w zakresie upowszechniania turystyki </t>
  </si>
  <si>
    <t>Pozostała działalnośc</t>
  </si>
  <si>
    <t>Działalność usługowa</t>
  </si>
  <si>
    <t>Opracowania geodezyjne i kartograficzne</t>
  </si>
  <si>
    <t>Wynagrodzenia osobowe członków korpusu służby cywilnej</t>
  </si>
  <si>
    <t>Opłaty czynszowe za pomieszczenia biurowe</t>
  </si>
  <si>
    <t>Urzedy wojewódzkie</t>
  </si>
  <si>
    <t>Rady powiatów</t>
  </si>
  <si>
    <t>Opłaty z tytułu zakupu usług telekomunikacyjnych  telefonii komórkowej</t>
  </si>
  <si>
    <t>Podróże służbowe zagraniczne</t>
  </si>
  <si>
    <t>Różne opłaty i składki</t>
  </si>
  <si>
    <t>Zakup usług obejmujacych tłumaczenia</t>
  </si>
  <si>
    <t>Opłaty na rzecz budżetu państwa</t>
  </si>
  <si>
    <t>Promocja jednostek samorządu terytorialnego</t>
  </si>
  <si>
    <t>Dotacje celowe przekazane gminie na  zadania bieżące realizowane na podstawie porozumień (umów) między jednostkami samorządu terytorialnego</t>
  </si>
  <si>
    <t>Dotacja celowa na pomoc finansową udzielaną między jednostkami samorządu terytorialnego na dofinansowanie własnych zadan bieżących</t>
  </si>
  <si>
    <t>Komendy powiatowe Policji</t>
  </si>
  <si>
    <t xml:space="preserve">Wpłaty jednostek na fundusz celowy na finansowanie lub dofinansowanie zadań inwestycyjnych </t>
  </si>
  <si>
    <t xml:space="preserve">Wydatki osobowe niezaliczone do uposażeń wypłacane żołnierzom i funkcjonariuszom 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</si>
  <si>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</si>
  <si>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</si>
  <si>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</si>
  <si>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</si>
  <si>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Zakup środków żywności</t>
  </si>
  <si>
    <t>Zakup sprzetu i uzbrojenia</t>
  </si>
  <si>
    <t>Ochotnicze straże pożarne</t>
  </si>
  <si>
    <t>Szkolenia pracowników niebedących członkami korpusu służby cywilnej</t>
  </si>
  <si>
    <t>Zarządzanie kryzysowe</t>
  </si>
  <si>
    <t>Szkolenia pracowników niebędących członkami korpusu służby cywilnej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</si>
  <si>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</si>
  <si>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</si>
  <si>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</si>
  <si>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Wypłaty z tytułu gwarancji i poręczeń</t>
  </si>
  <si>
    <t>Rózne rozliczenia</t>
  </si>
  <si>
    <t>Rezerwy ogólne i celowe</t>
  </si>
  <si>
    <t xml:space="preserve">Rezerwy </t>
  </si>
  <si>
    <t>Szkoły podstawowe specjalne</t>
  </si>
  <si>
    <t>Zakup pomocy naukowych, dydaktycznych i książek</t>
  </si>
  <si>
    <t>Opłata z tytułu zakupu usług telekomunikacyjnych telefonii stacjonarnej</t>
  </si>
  <si>
    <t>Gimnazja</t>
  </si>
  <si>
    <t>Gimnazja specjalne</t>
  </si>
  <si>
    <t>Licea ogólnokształcące</t>
  </si>
  <si>
    <t>Dotacja podmiotowa z budżetu dla niepublicznej jednostki systemu oświaty</t>
  </si>
  <si>
    <t>Szkoły zawodowe specjalne</t>
  </si>
  <si>
    <t>Centra kształcenia ustawicznego i praktycznego oraz ośrodki dokształcania zawodowego</t>
  </si>
  <si>
    <t>Jednostki pomocnicze szkolnictwa</t>
  </si>
  <si>
    <t>Dokształcanie o doskonalenie nauczycieli</t>
  </si>
  <si>
    <t>Dotacja celowa na pomoc finansową udzielaną między jednostkami samorządu terytorialnego na dofinansowanie własnych zadań bieżących</t>
  </si>
  <si>
    <t>Szpitale ogólne</t>
  </si>
  <si>
    <t>Dotacje celowe z budżetu na finansowanie lub dofinansowanie kosztów realizacji inwestycji i zakupów inwestycyjnych innych jednostek sektora finansów publicznych</t>
  </si>
  <si>
    <t>Ratownicteo medyczne</t>
  </si>
  <si>
    <t>Przeciwdziałanie alkoholizmowi</t>
  </si>
  <si>
    <t xml:space="preserve">Składki na ubezpieczenie zdrowotne </t>
  </si>
  <si>
    <t>Dotacja celowa z budżetu na finansowanie lub dofinansowanie zadań zleconych do realizacji pozostałym jednostkom niezaliczanym do sektora finansów publicznych</t>
  </si>
  <si>
    <t>Dotacje celowe przekazane dla powiatu na zadania bieżące realizowane na podstawie porozumień (umów) między jednostkami samorządu terytorialnego</t>
  </si>
  <si>
    <t xml:space="preserve">Dotacja celowa z budżetu na finansowanie lub dofinansowanie zadań zleconych do realizacji stowarzyszeniom </t>
  </si>
  <si>
    <t>Świadczenia społeczne</t>
  </si>
  <si>
    <t xml:space="preserve">Powiatowe centra pomocy rodzinie </t>
  </si>
  <si>
    <t>Ośrodki adopcyjno- opiekuńcze</t>
  </si>
  <si>
    <t>Rehabilitacja zawodowa i społeczna osób niepełnosprawnych</t>
  </si>
  <si>
    <t>Edukacyjna opieka wychowawcza</t>
  </si>
  <si>
    <t>Internaty i bursy szkolne</t>
  </si>
  <si>
    <t>Pomoc materialna dla uczniów</t>
  </si>
  <si>
    <t>Kultura i ochrona dziedzictwa narodowego</t>
  </si>
  <si>
    <t>Pozostałe zadania w zakresie kultury</t>
  </si>
  <si>
    <t>Biblioteki</t>
  </si>
  <si>
    <t>Kultura fizyczna i sport</t>
  </si>
  <si>
    <t>Zadania w zakresie kultury fizycznej i sportu</t>
  </si>
  <si>
    <t>Pozostałe podatki na rzecz budżetów jednostek samorządu terytorialnego</t>
  </si>
  <si>
    <t>Dotacja celowa na pomoc finansową udzielaną między jednostkami samorządu terytorialnego na dofinansowanie własnych zadań inwestycyjnych i zakupów inwestycyjnych</t>
  </si>
  <si>
    <t>Dotacje celowe przekazane do samorządu województwa na inwestycje i zakupy inwestycyjne realizowane na podstawie porozumień (umów) między jednostkami samorządu terytorialnego</t>
  </si>
  <si>
    <t>Dodatkowe wynagrodzenie roczne</t>
  </si>
  <si>
    <t>Równoważniki pieniężne i ekwiwalenty dla żołnierzy i funkcjonariuszy</t>
  </si>
  <si>
    <t>Rozliczenia z tytułu poręczeń i gwarancji udzielonych przez Skarb Państwa lub jednostkę samorządu terytorialnego</t>
  </si>
  <si>
    <t>Zadania w zakresie przeciwdziałania przemocy w rodzinie</t>
  </si>
  <si>
    <t>Zakup leków i materiałów medycznych</t>
  </si>
  <si>
    <t>Dokształcanie i doskonalenie nauczycieli</t>
  </si>
  <si>
    <t>Dotacja podmiotowa z budżetu dla samorządowej instytucji kultury</t>
  </si>
  <si>
    <t>Dotacja celowa na pomoc finansową udzielana między jednostkami samorzadu terytorialnego na dofinansowanie własnych zadań bieżących</t>
  </si>
  <si>
    <t>Stypendia dla uczniów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</si>
</sst>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38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sz val="14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6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3" fontId="1" fillId="0" borderId="0" xfId="42" applyFont="1" applyAlignment="1">
      <alignment horizontal="center" vertical="center"/>
    </xf>
    <xf numFmtId="43" fontId="0" fillId="0" borderId="0" xfId="42" applyFont="1" applyAlignment="1">
      <alignment horizontal="center" vertical="center"/>
    </xf>
    <xf numFmtId="43" fontId="5" fillId="20" borderId="10" xfId="42" applyFont="1" applyFill="1" applyBorder="1" applyAlignment="1">
      <alignment horizontal="center" vertical="center" wrapText="1"/>
    </xf>
    <xf numFmtId="43" fontId="5" fillId="20" borderId="17" xfId="42" applyFont="1" applyFill="1" applyBorder="1" applyAlignment="1">
      <alignment horizontal="center" vertical="center" wrapText="1"/>
    </xf>
    <xf numFmtId="43" fontId="5" fillId="20" borderId="11" xfId="42" applyFont="1" applyFill="1" applyBorder="1" applyAlignment="1">
      <alignment horizontal="center" vertical="center" wrapText="1"/>
    </xf>
    <xf numFmtId="43" fontId="5" fillId="0" borderId="10" xfId="42" applyFont="1" applyBorder="1" applyAlignment="1">
      <alignment horizontal="right" vertical="top" wrapText="1"/>
    </xf>
    <xf numFmtId="43" fontId="10" fillId="0" borderId="10" xfId="42" applyFont="1" applyBorder="1" applyAlignment="1">
      <alignment horizontal="right" vertical="top" wrapText="1"/>
    </xf>
    <xf numFmtId="43" fontId="3" fillId="0" borderId="10" xfId="42" applyFont="1" applyBorder="1" applyAlignment="1">
      <alignment horizontal="right" vertical="top" wrapText="1"/>
    </xf>
    <xf numFmtId="43" fontId="3" fillId="0" borderId="10" xfId="42" applyFont="1" applyBorder="1" applyAlignment="1">
      <alignment horizontal="right" vertical="center" wrapText="1"/>
    </xf>
    <xf numFmtId="43" fontId="5" fillId="0" borderId="10" xfId="42" applyFont="1" applyBorder="1" applyAlignment="1">
      <alignment horizontal="right" vertical="center" wrapText="1"/>
    </xf>
    <xf numFmtId="43" fontId="0" fillId="0" borderId="0" xfId="42" applyAlignment="1">
      <alignment horizontal="center" vertical="center"/>
    </xf>
    <xf numFmtId="43" fontId="0" fillId="0" borderId="0" xfId="42" applyFont="1" applyAlignment="1">
      <alignment horizontal="center" vertical="center"/>
    </xf>
    <xf numFmtId="43" fontId="3" fillId="20" borderId="18" xfId="42" applyFont="1" applyFill="1" applyBorder="1" applyAlignment="1">
      <alignment horizontal="center"/>
    </xf>
    <xf numFmtId="41" fontId="6" fillId="0" borderId="11" xfId="42" applyNumberFormat="1" applyFont="1" applyBorder="1" applyAlignment="1">
      <alignment horizontal="center" vertical="center" wrapText="1"/>
    </xf>
    <xf numFmtId="41" fontId="6" fillId="0" borderId="10" xfId="42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3" fontId="2" fillId="0" borderId="10" xfId="42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43" fontId="30" fillId="0" borderId="0" xfId="42" applyFont="1" applyAlignment="1">
      <alignment horizontal="center" vertical="center"/>
    </xf>
    <xf numFmtId="43" fontId="31" fillId="0" borderId="0" xfId="42" applyFont="1" applyAlignment="1">
      <alignment horizontal="center" vertical="center"/>
    </xf>
    <xf numFmtId="0" fontId="33" fillId="0" borderId="11" xfId="42" applyNumberFormat="1" applyFont="1" applyBorder="1" applyAlignment="1">
      <alignment horizontal="center" vertical="center" wrapText="1"/>
    </xf>
    <xf numFmtId="43" fontId="32" fillId="0" borderId="10" xfId="42" applyFont="1" applyBorder="1" applyAlignment="1">
      <alignment horizontal="right" vertical="top" wrapText="1"/>
    </xf>
    <xf numFmtId="43" fontId="34" fillId="0" borderId="10" xfId="42" applyFont="1" applyBorder="1" applyAlignment="1">
      <alignment horizontal="right" vertical="top" wrapText="1"/>
    </xf>
    <xf numFmtId="43" fontId="35" fillId="0" borderId="10" xfId="42" applyFont="1" applyBorder="1" applyAlignment="1">
      <alignment horizontal="right" vertical="top" wrapText="1"/>
    </xf>
    <xf numFmtId="43" fontId="36" fillId="0" borderId="10" xfId="42" applyFont="1" applyBorder="1" applyAlignment="1">
      <alignment horizontal="right" vertical="center" wrapText="1"/>
    </xf>
    <xf numFmtId="43" fontId="31" fillId="0" borderId="0" xfId="42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3" fontId="5" fillId="20" borderId="10" xfId="42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43" fontId="5" fillId="20" borderId="20" xfId="42" applyFont="1" applyFill="1" applyBorder="1" applyAlignment="1">
      <alignment horizontal="center" vertical="center" wrapText="1"/>
    </xf>
    <xf numFmtId="43" fontId="5" fillId="20" borderId="21" xfId="42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20" borderId="22" xfId="42" applyFont="1" applyFill="1" applyBorder="1" applyAlignment="1">
      <alignment horizontal="center" vertical="center" wrapText="1"/>
    </xf>
    <xf numFmtId="43" fontId="32" fillId="20" borderId="19" xfId="42" applyFont="1" applyFill="1" applyBorder="1" applyAlignment="1">
      <alignment horizontal="center" vertical="center" wrapText="1"/>
    </xf>
    <xf numFmtId="43" fontId="32" fillId="20" borderId="17" xfId="42" applyFont="1" applyFill="1" applyBorder="1" applyAlignment="1">
      <alignment horizontal="center" vertical="center" wrapText="1"/>
    </xf>
    <xf numFmtId="43" fontId="32" fillId="20" borderId="11" xfId="42" applyFont="1" applyFill="1" applyBorder="1" applyAlignment="1">
      <alignment horizontal="center" vertical="center" wrapText="1"/>
    </xf>
    <xf numFmtId="43" fontId="37" fillId="0" borderId="10" xfId="42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5"/>
  <sheetViews>
    <sheetView tabSelected="1" zoomScalePageLayoutView="0" workbookViewId="0" topLeftCell="I532">
      <selection activeCell="Q542" sqref="Q542"/>
    </sheetView>
  </sheetViews>
  <sheetFormatPr defaultColWidth="9.00390625" defaultRowHeight="12.75"/>
  <cols>
    <col min="1" max="1" width="5.25390625" style="28" customWidth="1"/>
    <col min="2" max="2" width="6.875" style="28" customWidth="1"/>
    <col min="3" max="3" width="6.375" style="61" customWidth="1"/>
    <col min="4" max="4" width="32.00390625" style="1" customWidth="1"/>
    <col min="5" max="5" width="15.625" style="60" customWidth="1"/>
    <col min="6" max="6" width="15.625" style="45" customWidth="1"/>
    <col min="7" max="7" width="15.375" style="45" customWidth="1"/>
    <col min="8" max="8" width="15.625" style="45" customWidth="1"/>
    <col min="9" max="10" width="14.625" style="45" customWidth="1"/>
    <col min="11" max="11" width="14.125" style="45" customWidth="1"/>
    <col min="12" max="12" width="14.375" style="45" customWidth="1"/>
    <col min="13" max="13" width="13.00390625" style="45" customWidth="1"/>
    <col min="14" max="14" width="14.00390625" style="45" customWidth="1"/>
    <col min="15" max="15" width="16.25390625" style="45" bestFit="1" customWidth="1"/>
    <col min="16" max="16" width="15.00390625" style="45" customWidth="1"/>
    <col min="17" max="17" width="15.625" style="45" customWidth="1"/>
    <col min="18" max="18" width="5.875" style="45" customWidth="1"/>
    <col min="19" max="19" width="5.625" style="45" customWidth="1"/>
    <col min="20" max="20" width="23.875" style="1" hidden="1" customWidth="1"/>
  </cols>
  <sheetData>
    <row r="1" spans="1:20" ht="18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8" ht="18">
      <c r="A2" s="20"/>
      <c r="B2" s="20"/>
      <c r="C2" s="20"/>
      <c r="D2" s="2"/>
      <c r="E2" s="53"/>
      <c r="F2" s="35"/>
      <c r="G2" s="35"/>
      <c r="H2" s="35"/>
    </row>
    <row r="3" spans="1:20" ht="12.75">
      <c r="A3" s="21"/>
      <c r="B3" s="21"/>
      <c r="C3" s="21"/>
      <c r="D3" s="4"/>
      <c r="E3" s="54"/>
      <c r="F3" s="36"/>
      <c r="G3" s="36"/>
      <c r="I3" s="46"/>
      <c r="J3" s="46"/>
      <c r="K3" s="46"/>
      <c r="L3" s="46"/>
      <c r="M3" s="46"/>
      <c r="N3" s="46"/>
      <c r="O3" s="46"/>
      <c r="P3" s="46"/>
      <c r="Q3" s="46"/>
      <c r="R3" s="46"/>
      <c r="S3" s="46" t="s">
        <v>5</v>
      </c>
      <c r="T3" s="5" t="s">
        <v>6</v>
      </c>
    </row>
    <row r="4" spans="1:20" s="7" customFormat="1" ht="18.75" customHeight="1">
      <c r="A4" s="65" t="s">
        <v>0</v>
      </c>
      <c r="B4" s="65" t="s">
        <v>1</v>
      </c>
      <c r="C4" s="71" t="s">
        <v>9</v>
      </c>
      <c r="D4" s="66" t="s">
        <v>3</v>
      </c>
      <c r="E4" s="78" t="s">
        <v>23</v>
      </c>
      <c r="F4" s="64" t="s">
        <v>16</v>
      </c>
      <c r="G4" s="66" t="s">
        <v>2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s="7" customFormat="1" ht="20.25" customHeight="1">
      <c r="A5" s="65"/>
      <c r="B5" s="65"/>
      <c r="C5" s="72"/>
      <c r="D5" s="66"/>
      <c r="E5" s="79"/>
      <c r="F5" s="64"/>
      <c r="G5" s="77" t="s">
        <v>4</v>
      </c>
      <c r="H5" s="75" t="s">
        <v>7</v>
      </c>
      <c r="I5" s="64"/>
      <c r="J5" s="64"/>
      <c r="K5" s="64"/>
      <c r="L5" s="64"/>
      <c r="M5" s="64"/>
      <c r="N5" s="64"/>
      <c r="O5" s="47"/>
      <c r="P5" s="74" t="s">
        <v>7</v>
      </c>
      <c r="Q5" s="74"/>
      <c r="R5" s="74"/>
      <c r="S5" s="75"/>
      <c r="T5" s="67"/>
    </row>
    <row r="6" spans="1:20" s="7" customFormat="1" ht="162.75" customHeight="1">
      <c r="A6" s="65"/>
      <c r="B6" s="65"/>
      <c r="C6" s="73"/>
      <c r="D6" s="66"/>
      <c r="E6" s="80"/>
      <c r="F6" s="64"/>
      <c r="G6" s="64"/>
      <c r="H6" s="37" t="s">
        <v>17</v>
      </c>
      <c r="I6" s="37" t="s">
        <v>18</v>
      </c>
      <c r="J6" s="37" t="s">
        <v>10</v>
      </c>
      <c r="K6" s="37" t="s">
        <v>11</v>
      </c>
      <c r="L6" s="37" t="s">
        <v>20</v>
      </c>
      <c r="M6" s="37" t="s">
        <v>19</v>
      </c>
      <c r="N6" s="37" t="s">
        <v>12</v>
      </c>
      <c r="O6" s="39" t="s">
        <v>13</v>
      </c>
      <c r="P6" s="38" t="s">
        <v>21</v>
      </c>
      <c r="Q6" s="38" t="s">
        <v>22</v>
      </c>
      <c r="R6" s="39" t="s">
        <v>14</v>
      </c>
      <c r="S6" s="39" t="s">
        <v>15</v>
      </c>
      <c r="T6" s="68"/>
    </row>
    <row r="7" spans="1:20" s="12" customFormat="1" ht="6" customHeight="1">
      <c r="A7" s="8">
        <v>1</v>
      </c>
      <c r="B7" s="8">
        <v>2</v>
      </c>
      <c r="C7" s="8">
        <v>3</v>
      </c>
      <c r="D7" s="8">
        <v>4</v>
      </c>
      <c r="E7" s="55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9">
        <v>16</v>
      </c>
      <c r="Q7" s="49">
        <v>17</v>
      </c>
      <c r="R7" s="48">
        <v>18</v>
      </c>
      <c r="S7" s="48">
        <v>19</v>
      </c>
      <c r="T7" s="8">
        <v>13</v>
      </c>
    </row>
    <row r="8" spans="1:20" s="7" customFormat="1" ht="12.75">
      <c r="A8" s="22" t="s">
        <v>27</v>
      </c>
      <c r="B8" s="22"/>
      <c r="C8" s="22"/>
      <c r="D8" s="16" t="s">
        <v>28</v>
      </c>
      <c r="E8" s="56">
        <f>SUM(E9)</f>
        <v>13420</v>
      </c>
      <c r="F8" s="40">
        <f>SUM(F9)</f>
        <v>40000</v>
      </c>
      <c r="G8" s="40">
        <f>SUM(G9)</f>
        <v>40000</v>
      </c>
      <c r="H8" s="40">
        <f aca="true" t="shared" si="0" ref="H8:S8">SUM(H9)</f>
        <v>0</v>
      </c>
      <c r="I8" s="40">
        <f t="shared" si="0"/>
        <v>40000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9"/>
    </row>
    <row r="9" spans="1:20" s="31" customFormat="1" ht="25.5">
      <c r="A9" s="23"/>
      <c r="B9" s="23" t="s">
        <v>29</v>
      </c>
      <c r="C9" s="23"/>
      <c r="D9" s="18" t="s">
        <v>30</v>
      </c>
      <c r="E9" s="57">
        <f>SUM(E10:E11)</f>
        <v>13420</v>
      </c>
      <c r="F9" s="41">
        <f>SUM(F10:F11)</f>
        <v>40000</v>
      </c>
      <c r="G9" s="41">
        <f>SUM(G10:G11)</f>
        <v>40000</v>
      </c>
      <c r="H9" s="41">
        <f>SUM(H10:H11)</f>
        <v>0</v>
      </c>
      <c r="I9" s="41">
        <f aca="true" t="shared" si="1" ref="I9:S9">SUM(I10:I11)</f>
        <v>40000</v>
      </c>
      <c r="J9" s="41">
        <f t="shared" si="1"/>
        <v>0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1">
        <f t="shared" si="1"/>
        <v>0</v>
      </c>
      <c r="P9" s="41">
        <f t="shared" si="1"/>
        <v>0</v>
      </c>
      <c r="Q9" s="41">
        <f t="shared" si="1"/>
        <v>0</v>
      </c>
      <c r="R9" s="41">
        <f t="shared" si="1"/>
        <v>0</v>
      </c>
      <c r="S9" s="41">
        <f t="shared" si="1"/>
        <v>0</v>
      </c>
      <c r="T9" s="34"/>
    </row>
    <row r="10" spans="1:20" s="7" customFormat="1" ht="12.75">
      <c r="A10" s="24"/>
      <c r="B10" s="24"/>
      <c r="C10" s="24">
        <v>4170</v>
      </c>
      <c r="D10" s="19" t="s">
        <v>59</v>
      </c>
      <c r="E10" s="58">
        <v>13420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3"/>
    </row>
    <row r="11" spans="1:20" s="7" customFormat="1" ht="12.75">
      <c r="A11" s="24"/>
      <c r="B11" s="24"/>
      <c r="C11" s="24">
        <v>4300</v>
      </c>
      <c r="D11" s="19" t="s">
        <v>60</v>
      </c>
      <c r="E11" s="58">
        <v>0</v>
      </c>
      <c r="F11" s="42">
        <v>40000</v>
      </c>
      <c r="G11" s="42">
        <v>40000</v>
      </c>
      <c r="H11" s="42"/>
      <c r="I11" s="42">
        <v>40000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13"/>
    </row>
    <row r="12" spans="1:20" s="7" customFormat="1" ht="12.75">
      <c r="A12" s="22" t="s">
        <v>31</v>
      </c>
      <c r="B12" s="22"/>
      <c r="C12" s="22"/>
      <c r="D12" s="16" t="s">
        <v>32</v>
      </c>
      <c r="E12" s="56">
        <f>SUM(E13)</f>
        <v>110000</v>
      </c>
      <c r="F12" s="40">
        <f>SUM(F13)</f>
        <v>115000</v>
      </c>
      <c r="G12" s="40">
        <f>SUM(G13)</f>
        <v>115000</v>
      </c>
      <c r="H12" s="40">
        <f aca="true" t="shared" si="2" ref="H12:S12">SUM(H13)</f>
        <v>0</v>
      </c>
      <c r="I12" s="40">
        <f t="shared" si="2"/>
        <v>41000</v>
      </c>
      <c r="J12" s="40">
        <f t="shared" si="2"/>
        <v>0</v>
      </c>
      <c r="K12" s="40">
        <f t="shared" si="2"/>
        <v>74000</v>
      </c>
      <c r="L12" s="40">
        <f t="shared" si="2"/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0</v>
      </c>
      <c r="Q12" s="40">
        <f t="shared" si="2"/>
        <v>0</v>
      </c>
      <c r="R12" s="40">
        <f t="shared" si="2"/>
        <v>0</v>
      </c>
      <c r="S12" s="40">
        <f t="shared" si="2"/>
        <v>0</v>
      </c>
      <c r="T12" s="13"/>
    </row>
    <row r="13" spans="1:20" s="7" customFormat="1" ht="12.75">
      <c r="A13" s="24"/>
      <c r="B13" s="23" t="s">
        <v>33</v>
      </c>
      <c r="C13" s="23"/>
      <c r="D13" s="18" t="s">
        <v>34</v>
      </c>
      <c r="E13" s="57">
        <f>SUM(E14:E15)</f>
        <v>110000</v>
      </c>
      <c r="F13" s="41">
        <f>SUM(F14:F15)</f>
        <v>115000</v>
      </c>
      <c r="G13" s="41">
        <f>SUM(G14:G15)</f>
        <v>115000</v>
      </c>
      <c r="H13" s="41">
        <f aca="true" t="shared" si="3" ref="H13:S13">SUM(H14:H15)</f>
        <v>0</v>
      </c>
      <c r="I13" s="41">
        <f t="shared" si="3"/>
        <v>41000</v>
      </c>
      <c r="J13" s="41">
        <f t="shared" si="3"/>
        <v>0</v>
      </c>
      <c r="K13" s="41">
        <f t="shared" si="3"/>
        <v>74000</v>
      </c>
      <c r="L13" s="41">
        <f t="shared" si="3"/>
        <v>0</v>
      </c>
      <c r="M13" s="41">
        <f t="shared" si="3"/>
        <v>0</v>
      </c>
      <c r="N13" s="41">
        <f t="shared" si="3"/>
        <v>0</v>
      </c>
      <c r="O13" s="41">
        <f t="shared" si="3"/>
        <v>0</v>
      </c>
      <c r="P13" s="41">
        <f t="shared" si="3"/>
        <v>0</v>
      </c>
      <c r="Q13" s="41">
        <f t="shared" si="3"/>
        <v>0</v>
      </c>
      <c r="R13" s="41">
        <f t="shared" si="3"/>
        <v>0</v>
      </c>
      <c r="S13" s="41">
        <f t="shared" si="3"/>
        <v>0</v>
      </c>
      <c r="T13" s="13"/>
    </row>
    <row r="14" spans="1:20" s="7" customFormat="1" ht="25.5">
      <c r="A14" s="24"/>
      <c r="B14" s="24"/>
      <c r="C14" s="24">
        <v>3030</v>
      </c>
      <c r="D14" s="19" t="s">
        <v>61</v>
      </c>
      <c r="E14" s="58">
        <v>70000</v>
      </c>
      <c r="F14" s="42">
        <v>74000</v>
      </c>
      <c r="G14" s="42">
        <v>74000</v>
      </c>
      <c r="H14" s="42"/>
      <c r="I14" s="42"/>
      <c r="J14" s="42"/>
      <c r="K14" s="42">
        <v>74000</v>
      </c>
      <c r="L14" s="42"/>
      <c r="M14" s="42"/>
      <c r="N14" s="42"/>
      <c r="O14" s="42"/>
      <c r="P14" s="42"/>
      <c r="Q14" s="42"/>
      <c r="R14" s="42"/>
      <c r="S14" s="42"/>
      <c r="T14" s="13"/>
    </row>
    <row r="15" spans="1:20" s="7" customFormat="1" ht="12.75">
      <c r="A15" s="24"/>
      <c r="B15" s="24"/>
      <c r="C15" s="24">
        <v>4300</v>
      </c>
      <c r="D15" s="19" t="s">
        <v>60</v>
      </c>
      <c r="E15" s="58">
        <v>40000</v>
      </c>
      <c r="F15" s="42">
        <v>41000</v>
      </c>
      <c r="G15" s="42">
        <v>41000</v>
      </c>
      <c r="H15" s="42"/>
      <c r="I15" s="42">
        <v>41000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13"/>
    </row>
    <row r="16" spans="1:20" s="7" customFormat="1" ht="12.75">
      <c r="A16" s="22">
        <v>600</v>
      </c>
      <c r="B16" s="22"/>
      <c r="C16" s="22"/>
      <c r="D16" s="16" t="s">
        <v>35</v>
      </c>
      <c r="E16" s="56">
        <f>SUM(E17,E46)</f>
        <v>7568716.01</v>
      </c>
      <c r="F16" s="40">
        <f aca="true" t="shared" si="4" ref="F16:T16">SUM(F17,F46)</f>
        <v>21396017.78</v>
      </c>
      <c r="G16" s="40">
        <f t="shared" si="4"/>
        <v>3744948</v>
      </c>
      <c r="H16" s="40">
        <f t="shared" si="4"/>
        <v>1205604</v>
      </c>
      <c r="I16" s="40">
        <f t="shared" si="4"/>
        <v>2517794</v>
      </c>
      <c r="J16" s="40">
        <f t="shared" si="4"/>
        <v>0</v>
      </c>
      <c r="K16" s="40">
        <f t="shared" si="4"/>
        <v>21550</v>
      </c>
      <c r="L16" s="40">
        <f t="shared" si="4"/>
        <v>0</v>
      </c>
      <c r="M16" s="40">
        <f t="shared" si="4"/>
        <v>0</v>
      </c>
      <c r="N16" s="40">
        <f t="shared" si="4"/>
        <v>0</v>
      </c>
      <c r="O16" s="40">
        <f t="shared" si="4"/>
        <v>17651069.78</v>
      </c>
      <c r="P16" s="40">
        <f t="shared" si="4"/>
        <v>3633600</v>
      </c>
      <c r="Q16" s="40">
        <f t="shared" si="4"/>
        <v>14017469.78</v>
      </c>
      <c r="R16" s="40">
        <f t="shared" si="4"/>
        <v>0</v>
      </c>
      <c r="S16" s="40">
        <f t="shared" si="4"/>
        <v>0</v>
      </c>
      <c r="T16" s="40">
        <f t="shared" si="4"/>
        <v>0</v>
      </c>
    </row>
    <row r="17" spans="1:20" s="31" customFormat="1" ht="12.75">
      <c r="A17" s="23"/>
      <c r="B17" s="23">
        <v>60014</v>
      </c>
      <c r="C17" s="23"/>
      <c r="D17" s="18" t="s">
        <v>36</v>
      </c>
      <c r="E17" s="57">
        <f>SUM(E18:E45)</f>
        <v>7149520.76</v>
      </c>
      <c r="F17" s="41">
        <f aca="true" t="shared" si="5" ref="F17:T17">SUM(F18:F45)</f>
        <v>21396017.78</v>
      </c>
      <c r="G17" s="41">
        <f t="shared" si="5"/>
        <v>3744948</v>
      </c>
      <c r="H17" s="41">
        <f t="shared" si="5"/>
        <v>1205604</v>
      </c>
      <c r="I17" s="41">
        <f t="shared" si="5"/>
        <v>2517794</v>
      </c>
      <c r="J17" s="41">
        <f t="shared" si="5"/>
        <v>0</v>
      </c>
      <c r="K17" s="41">
        <f t="shared" si="5"/>
        <v>21550</v>
      </c>
      <c r="L17" s="41">
        <f t="shared" si="5"/>
        <v>0</v>
      </c>
      <c r="M17" s="41">
        <f t="shared" si="5"/>
        <v>0</v>
      </c>
      <c r="N17" s="41">
        <f t="shared" si="5"/>
        <v>0</v>
      </c>
      <c r="O17" s="41">
        <f t="shared" si="5"/>
        <v>17651069.78</v>
      </c>
      <c r="P17" s="41">
        <f t="shared" si="5"/>
        <v>3633600</v>
      </c>
      <c r="Q17" s="41">
        <f t="shared" si="5"/>
        <v>14017469.78</v>
      </c>
      <c r="R17" s="41">
        <f t="shared" si="5"/>
        <v>0</v>
      </c>
      <c r="S17" s="41">
        <f t="shared" si="5"/>
        <v>0</v>
      </c>
      <c r="T17" s="41">
        <f t="shared" si="5"/>
        <v>0</v>
      </c>
    </row>
    <row r="18" spans="1:20" s="7" customFormat="1" ht="25.5">
      <c r="A18" s="24"/>
      <c r="B18" s="24"/>
      <c r="C18" s="24">
        <v>3020</v>
      </c>
      <c r="D18" s="19" t="s">
        <v>62</v>
      </c>
      <c r="E18" s="58">
        <v>20187</v>
      </c>
      <c r="F18" s="42">
        <v>21550</v>
      </c>
      <c r="G18" s="42">
        <v>21550</v>
      </c>
      <c r="H18" s="42"/>
      <c r="I18" s="42"/>
      <c r="J18" s="42"/>
      <c r="K18" s="42">
        <v>21550</v>
      </c>
      <c r="L18" s="42"/>
      <c r="M18" s="42"/>
      <c r="N18" s="42"/>
      <c r="O18" s="42"/>
      <c r="P18" s="42"/>
      <c r="Q18" s="42"/>
      <c r="R18" s="42"/>
      <c r="S18" s="42"/>
      <c r="T18" s="13"/>
    </row>
    <row r="19" spans="1:20" s="7" customFormat="1" ht="25.5">
      <c r="A19" s="24"/>
      <c r="B19" s="24"/>
      <c r="C19" s="24">
        <v>4010</v>
      </c>
      <c r="D19" s="19" t="s">
        <v>63</v>
      </c>
      <c r="E19" s="58">
        <v>844150</v>
      </c>
      <c r="F19" s="42">
        <v>947560</v>
      </c>
      <c r="G19" s="42">
        <v>947560</v>
      </c>
      <c r="H19" s="42">
        <v>947560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13"/>
    </row>
    <row r="20" spans="1:20" s="7" customFormat="1" ht="12.75">
      <c r="A20" s="24"/>
      <c r="B20" s="24"/>
      <c r="C20" s="24">
        <v>4040</v>
      </c>
      <c r="D20" s="19" t="s">
        <v>156</v>
      </c>
      <c r="E20" s="58">
        <v>59014.44</v>
      </c>
      <c r="F20" s="42">
        <v>69600</v>
      </c>
      <c r="G20" s="42">
        <v>69600</v>
      </c>
      <c r="H20" s="42">
        <v>69600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13"/>
    </row>
    <row r="21" spans="1:20" s="7" customFormat="1" ht="12.75">
      <c r="A21" s="24"/>
      <c r="B21" s="24"/>
      <c r="C21" s="24">
        <v>4110</v>
      </c>
      <c r="D21" s="19" t="s">
        <v>64</v>
      </c>
      <c r="E21" s="58">
        <v>140406</v>
      </c>
      <c r="F21" s="42">
        <v>149505</v>
      </c>
      <c r="G21" s="42">
        <v>149505</v>
      </c>
      <c r="H21" s="42">
        <v>149505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13"/>
    </row>
    <row r="22" spans="1:20" s="7" customFormat="1" ht="12.75">
      <c r="A22" s="24"/>
      <c r="B22" s="24"/>
      <c r="C22" s="24">
        <v>4120</v>
      </c>
      <c r="D22" s="19" t="s">
        <v>65</v>
      </c>
      <c r="E22" s="58">
        <v>20973</v>
      </c>
      <c r="F22" s="42">
        <v>19900</v>
      </c>
      <c r="G22" s="42">
        <v>19900</v>
      </c>
      <c r="H22" s="42">
        <v>19900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13"/>
    </row>
    <row r="23" spans="1:20" s="7" customFormat="1" ht="40.5" customHeight="1">
      <c r="A23" s="24"/>
      <c r="B23" s="24"/>
      <c r="C23" s="24">
        <v>4140</v>
      </c>
      <c r="D23" s="19" t="s">
        <v>66</v>
      </c>
      <c r="E23" s="58">
        <v>13500</v>
      </c>
      <c r="F23" s="42">
        <v>18000</v>
      </c>
      <c r="G23" s="42">
        <v>18000</v>
      </c>
      <c r="H23" s="42">
        <v>18000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13"/>
    </row>
    <row r="24" spans="1:20" s="7" customFormat="1" ht="12.75">
      <c r="A24" s="24"/>
      <c r="B24" s="24"/>
      <c r="C24" s="24">
        <v>4170</v>
      </c>
      <c r="D24" s="19" t="s">
        <v>59</v>
      </c>
      <c r="E24" s="58">
        <v>1029</v>
      </c>
      <c r="F24" s="42">
        <v>1039</v>
      </c>
      <c r="G24" s="42">
        <v>1039</v>
      </c>
      <c r="H24" s="42">
        <v>1039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13"/>
    </row>
    <row r="25" spans="1:20" s="7" customFormat="1" ht="12.75">
      <c r="A25" s="24"/>
      <c r="B25" s="24"/>
      <c r="C25" s="24">
        <v>4210</v>
      </c>
      <c r="D25" s="19" t="s">
        <v>67</v>
      </c>
      <c r="E25" s="58">
        <v>539500</v>
      </c>
      <c r="F25" s="42">
        <v>533300</v>
      </c>
      <c r="G25" s="42">
        <v>533300</v>
      </c>
      <c r="H25" s="42"/>
      <c r="I25" s="42">
        <v>533300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13"/>
    </row>
    <row r="26" spans="1:20" s="7" customFormat="1" ht="12.75">
      <c r="A26" s="24"/>
      <c r="B26" s="24"/>
      <c r="C26" s="24">
        <v>4260</v>
      </c>
      <c r="D26" s="19" t="s">
        <v>68</v>
      </c>
      <c r="E26" s="58">
        <v>9824</v>
      </c>
      <c r="F26" s="42">
        <v>10000</v>
      </c>
      <c r="G26" s="42">
        <v>10000</v>
      </c>
      <c r="H26" s="42"/>
      <c r="I26" s="42">
        <v>10000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13"/>
    </row>
    <row r="27" spans="1:20" s="7" customFormat="1" ht="12.75">
      <c r="A27" s="24"/>
      <c r="B27" s="24"/>
      <c r="C27" s="24">
        <v>4270</v>
      </c>
      <c r="D27" s="19" t="s">
        <v>69</v>
      </c>
      <c r="E27" s="58">
        <v>933244</v>
      </c>
      <c r="F27" s="42">
        <v>1247000</v>
      </c>
      <c r="G27" s="42">
        <v>1247000</v>
      </c>
      <c r="H27" s="42"/>
      <c r="I27" s="42">
        <v>1247000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13"/>
    </row>
    <row r="28" spans="1:20" s="7" customFormat="1" ht="12.75">
      <c r="A28" s="24"/>
      <c r="B28" s="24"/>
      <c r="C28" s="24">
        <v>4280</v>
      </c>
      <c r="D28" s="19" t="s">
        <v>70</v>
      </c>
      <c r="E28" s="58">
        <v>3000</v>
      </c>
      <c r="F28" s="42">
        <v>1700</v>
      </c>
      <c r="G28" s="42">
        <v>1700</v>
      </c>
      <c r="H28" s="42"/>
      <c r="I28" s="42">
        <v>1700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13"/>
    </row>
    <row r="29" spans="1:20" s="7" customFormat="1" ht="12.75">
      <c r="A29" s="24"/>
      <c r="B29" s="24"/>
      <c r="C29" s="24">
        <v>4300</v>
      </c>
      <c r="D29" s="19" t="s">
        <v>60</v>
      </c>
      <c r="E29" s="58">
        <v>649168</v>
      </c>
      <c r="F29" s="42">
        <v>630100</v>
      </c>
      <c r="G29" s="42">
        <v>630100</v>
      </c>
      <c r="H29" s="42"/>
      <c r="I29" s="42">
        <v>630100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13"/>
    </row>
    <row r="30" spans="1:20" s="7" customFormat="1" ht="15" customHeight="1">
      <c r="A30" s="24"/>
      <c r="B30" s="24"/>
      <c r="C30" s="24">
        <v>4350</v>
      </c>
      <c r="D30" s="19" t="s">
        <v>71</v>
      </c>
      <c r="E30" s="58">
        <v>600</v>
      </c>
      <c r="F30" s="42">
        <v>600</v>
      </c>
      <c r="G30" s="42">
        <v>600</v>
      </c>
      <c r="H30" s="42"/>
      <c r="I30" s="42">
        <v>600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13"/>
    </row>
    <row r="31" spans="1:20" s="7" customFormat="1" ht="38.25">
      <c r="A31" s="24"/>
      <c r="B31" s="24"/>
      <c r="C31" s="24">
        <v>4360</v>
      </c>
      <c r="D31" s="19" t="s">
        <v>72</v>
      </c>
      <c r="E31" s="58">
        <v>6000</v>
      </c>
      <c r="F31" s="42">
        <v>5000</v>
      </c>
      <c r="G31" s="42">
        <v>5000</v>
      </c>
      <c r="H31" s="42"/>
      <c r="I31" s="42">
        <v>5000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13"/>
    </row>
    <row r="32" spans="1:20" s="7" customFormat="1" ht="38.25">
      <c r="A32" s="24"/>
      <c r="B32" s="24"/>
      <c r="C32" s="24">
        <v>4370</v>
      </c>
      <c r="D32" s="19" t="s">
        <v>73</v>
      </c>
      <c r="E32" s="58">
        <v>5000</v>
      </c>
      <c r="F32" s="42">
        <v>4000</v>
      </c>
      <c r="G32" s="42">
        <v>4000</v>
      </c>
      <c r="H32" s="42"/>
      <c r="I32" s="42">
        <v>4000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13"/>
    </row>
    <row r="33" spans="1:20" s="7" customFormat="1" ht="12.75">
      <c r="A33" s="24"/>
      <c r="B33" s="24"/>
      <c r="C33" s="24">
        <v>4410</v>
      </c>
      <c r="D33" s="19" t="s">
        <v>74</v>
      </c>
      <c r="E33" s="58">
        <v>700</v>
      </c>
      <c r="F33" s="42">
        <v>1000</v>
      </c>
      <c r="G33" s="42">
        <v>1000</v>
      </c>
      <c r="H33" s="42"/>
      <c r="I33" s="42">
        <v>1000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13"/>
    </row>
    <row r="34" spans="1:20" s="7" customFormat="1" ht="12.75">
      <c r="A34" s="24"/>
      <c r="B34" s="24"/>
      <c r="C34" s="24">
        <v>4430</v>
      </c>
      <c r="D34" s="19" t="s">
        <v>75</v>
      </c>
      <c r="E34" s="58">
        <v>19691</v>
      </c>
      <c r="F34" s="42">
        <v>23000</v>
      </c>
      <c r="G34" s="42">
        <v>23000</v>
      </c>
      <c r="H34" s="42"/>
      <c r="I34" s="42">
        <v>23000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13"/>
    </row>
    <row r="35" spans="1:20" s="7" customFormat="1" ht="25.5">
      <c r="A35" s="24"/>
      <c r="B35" s="24"/>
      <c r="C35" s="24">
        <v>4440</v>
      </c>
      <c r="D35" s="19" t="s">
        <v>76</v>
      </c>
      <c r="E35" s="58">
        <v>26840</v>
      </c>
      <c r="F35" s="42">
        <v>32400</v>
      </c>
      <c r="G35" s="42">
        <v>32400</v>
      </c>
      <c r="H35" s="42"/>
      <c r="I35" s="42">
        <v>32400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13"/>
    </row>
    <row r="36" spans="1:20" s="7" customFormat="1" ht="12.75">
      <c r="A36" s="24"/>
      <c r="B36" s="24"/>
      <c r="C36" s="24">
        <v>4480</v>
      </c>
      <c r="D36" s="19" t="s">
        <v>77</v>
      </c>
      <c r="E36" s="58">
        <v>4000</v>
      </c>
      <c r="F36" s="42">
        <v>4200</v>
      </c>
      <c r="G36" s="42">
        <v>4200</v>
      </c>
      <c r="H36" s="42"/>
      <c r="I36" s="42">
        <v>4200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3"/>
    </row>
    <row r="37" spans="1:20" s="7" customFormat="1" ht="26.25" customHeight="1">
      <c r="A37" s="24"/>
      <c r="B37" s="24"/>
      <c r="C37" s="24">
        <v>4500</v>
      </c>
      <c r="D37" s="19" t="s">
        <v>153</v>
      </c>
      <c r="E37" s="58">
        <v>1441</v>
      </c>
      <c r="F37" s="42">
        <v>1500</v>
      </c>
      <c r="G37" s="42">
        <v>1500</v>
      </c>
      <c r="H37" s="42"/>
      <c r="I37" s="42">
        <v>1500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3"/>
    </row>
    <row r="38" spans="1:20" s="7" customFormat="1" ht="25.5">
      <c r="A38" s="24"/>
      <c r="B38" s="24"/>
      <c r="C38" s="24">
        <v>4520</v>
      </c>
      <c r="D38" s="19" t="s">
        <v>78</v>
      </c>
      <c r="E38" s="58">
        <v>6653</v>
      </c>
      <c r="F38" s="42">
        <v>8594</v>
      </c>
      <c r="G38" s="42">
        <v>8594</v>
      </c>
      <c r="H38" s="42"/>
      <c r="I38" s="42">
        <v>8594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13"/>
    </row>
    <row r="39" spans="1:20" s="7" customFormat="1" ht="25.5">
      <c r="A39" s="24"/>
      <c r="B39" s="24"/>
      <c r="C39" s="24">
        <v>4700</v>
      </c>
      <c r="D39" s="19" t="s">
        <v>111</v>
      </c>
      <c r="E39" s="58">
        <v>8000</v>
      </c>
      <c r="F39" s="42">
        <v>7500</v>
      </c>
      <c r="G39" s="42">
        <v>7500</v>
      </c>
      <c r="H39" s="42"/>
      <c r="I39" s="42">
        <v>7500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3"/>
    </row>
    <row r="40" spans="1:20" s="7" customFormat="1" ht="38.25">
      <c r="A40" s="24"/>
      <c r="B40" s="24"/>
      <c r="C40" s="24">
        <v>4740</v>
      </c>
      <c r="D40" s="19" t="s">
        <v>79</v>
      </c>
      <c r="E40" s="58">
        <v>1300</v>
      </c>
      <c r="F40" s="42">
        <v>1500</v>
      </c>
      <c r="G40" s="42">
        <v>1500</v>
      </c>
      <c r="H40" s="42"/>
      <c r="I40" s="42">
        <v>1500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13"/>
    </row>
    <row r="41" spans="1:20" s="7" customFormat="1" ht="25.5">
      <c r="A41" s="24"/>
      <c r="B41" s="24"/>
      <c r="C41" s="24">
        <v>4750</v>
      </c>
      <c r="D41" s="19" t="s">
        <v>80</v>
      </c>
      <c r="E41" s="58">
        <v>6409</v>
      </c>
      <c r="F41" s="42">
        <v>6400</v>
      </c>
      <c r="G41" s="42">
        <v>6400</v>
      </c>
      <c r="H41" s="42"/>
      <c r="I41" s="42">
        <v>6400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13"/>
    </row>
    <row r="42" spans="1:20" s="7" customFormat="1" ht="25.5">
      <c r="A42" s="24"/>
      <c r="B42" s="24"/>
      <c r="C42" s="24">
        <v>6050</v>
      </c>
      <c r="D42" s="19" t="s">
        <v>81</v>
      </c>
      <c r="E42" s="58">
        <v>3563863.32</v>
      </c>
      <c r="F42" s="42">
        <v>3556600</v>
      </c>
      <c r="G42" s="42"/>
      <c r="H42" s="42"/>
      <c r="I42" s="42"/>
      <c r="J42" s="42"/>
      <c r="K42" s="42"/>
      <c r="L42" s="42"/>
      <c r="M42" s="42"/>
      <c r="N42" s="42"/>
      <c r="O42" s="42">
        <v>3556600</v>
      </c>
      <c r="P42" s="42">
        <v>3556600</v>
      </c>
      <c r="Q42" s="42"/>
      <c r="R42" s="42"/>
      <c r="S42" s="42"/>
      <c r="T42" s="13"/>
    </row>
    <row r="43" spans="1:20" s="7" customFormat="1" ht="25.5">
      <c r="A43" s="24"/>
      <c r="B43" s="24"/>
      <c r="C43" s="24">
        <v>6058</v>
      </c>
      <c r="D43" s="19" t="s">
        <v>81</v>
      </c>
      <c r="E43" s="58">
        <v>9606.16</v>
      </c>
      <c r="F43" s="42">
        <v>9113922.11</v>
      </c>
      <c r="G43" s="42"/>
      <c r="H43" s="42"/>
      <c r="I43" s="42"/>
      <c r="J43" s="42"/>
      <c r="K43" s="42"/>
      <c r="L43" s="42"/>
      <c r="M43" s="42"/>
      <c r="N43" s="42"/>
      <c r="O43" s="42">
        <v>9113922.11</v>
      </c>
      <c r="P43" s="42"/>
      <c r="Q43" s="42">
        <v>9113922.11</v>
      </c>
      <c r="R43" s="42"/>
      <c r="S43" s="42"/>
      <c r="T43" s="13"/>
    </row>
    <row r="44" spans="1:20" s="7" customFormat="1" ht="25.5">
      <c r="A44" s="24"/>
      <c r="B44" s="24"/>
      <c r="C44" s="24">
        <v>6059</v>
      </c>
      <c r="D44" s="19" t="s">
        <v>81</v>
      </c>
      <c r="E44" s="58">
        <v>13861.84</v>
      </c>
      <c r="F44" s="42">
        <v>4903547.67</v>
      </c>
      <c r="G44" s="42"/>
      <c r="H44" s="42"/>
      <c r="I44" s="42"/>
      <c r="J44" s="42"/>
      <c r="K44" s="42"/>
      <c r="L44" s="42"/>
      <c r="M44" s="42"/>
      <c r="N44" s="42"/>
      <c r="O44" s="42">
        <v>4903547.67</v>
      </c>
      <c r="P44" s="42"/>
      <c r="Q44" s="42">
        <v>4903547.67</v>
      </c>
      <c r="R44" s="42"/>
      <c r="S44" s="42"/>
      <c r="T44" s="10"/>
    </row>
    <row r="45" spans="1:20" s="7" customFormat="1" ht="25.5">
      <c r="A45" s="24"/>
      <c r="B45" s="24"/>
      <c r="C45" s="24">
        <v>6060</v>
      </c>
      <c r="D45" s="19" t="s">
        <v>82</v>
      </c>
      <c r="E45" s="58">
        <v>241560</v>
      </c>
      <c r="F45" s="42">
        <v>77000</v>
      </c>
      <c r="G45" s="42"/>
      <c r="H45" s="42"/>
      <c r="I45" s="42"/>
      <c r="J45" s="42"/>
      <c r="K45" s="42"/>
      <c r="L45" s="42"/>
      <c r="M45" s="42"/>
      <c r="N45" s="42"/>
      <c r="O45" s="42">
        <v>77000</v>
      </c>
      <c r="P45" s="42">
        <v>77000</v>
      </c>
      <c r="Q45" s="42"/>
      <c r="R45" s="42"/>
      <c r="S45" s="42"/>
      <c r="T45" s="10"/>
    </row>
    <row r="46" spans="1:20" s="31" customFormat="1" ht="12.75">
      <c r="A46" s="23"/>
      <c r="B46" s="23">
        <v>60016</v>
      </c>
      <c r="C46" s="23"/>
      <c r="D46" s="18" t="s">
        <v>83</v>
      </c>
      <c r="E46" s="57">
        <f>SUM(E47)</f>
        <v>419195.25</v>
      </c>
      <c r="F46" s="41">
        <f aca="true" t="shared" si="6" ref="F46:T46">SUM(F47)</f>
        <v>0</v>
      </c>
      <c r="G46" s="41">
        <f t="shared" si="6"/>
        <v>0</v>
      </c>
      <c r="H46" s="41">
        <f t="shared" si="6"/>
        <v>0</v>
      </c>
      <c r="I46" s="41">
        <f t="shared" si="6"/>
        <v>0</v>
      </c>
      <c r="J46" s="41">
        <f t="shared" si="6"/>
        <v>0</v>
      </c>
      <c r="K46" s="41">
        <f t="shared" si="6"/>
        <v>0</v>
      </c>
      <c r="L46" s="41">
        <f t="shared" si="6"/>
        <v>0</v>
      </c>
      <c r="M46" s="41">
        <f t="shared" si="6"/>
        <v>0</v>
      </c>
      <c r="N46" s="41">
        <f t="shared" si="6"/>
        <v>0</v>
      </c>
      <c r="O46" s="41">
        <f t="shared" si="6"/>
        <v>0</v>
      </c>
      <c r="P46" s="41">
        <f t="shared" si="6"/>
        <v>0</v>
      </c>
      <c r="Q46" s="41">
        <f t="shared" si="6"/>
        <v>0</v>
      </c>
      <c r="R46" s="41">
        <f t="shared" si="6"/>
        <v>0</v>
      </c>
      <c r="S46" s="41">
        <f t="shared" si="6"/>
        <v>0</v>
      </c>
      <c r="T46" s="41">
        <f t="shared" si="6"/>
        <v>0</v>
      </c>
    </row>
    <row r="47" spans="1:20" s="7" customFormat="1" ht="76.5">
      <c r="A47" s="24"/>
      <c r="B47" s="24"/>
      <c r="C47" s="24">
        <v>6300</v>
      </c>
      <c r="D47" s="19" t="s">
        <v>154</v>
      </c>
      <c r="E47" s="58">
        <v>419195.25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10"/>
    </row>
    <row r="48" spans="1:20" s="7" customFormat="1" ht="12.75">
      <c r="A48" s="22">
        <v>630</v>
      </c>
      <c r="B48" s="22"/>
      <c r="C48" s="22"/>
      <c r="D48" s="16" t="s">
        <v>84</v>
      </c>
      <c r="E48" s="56">
        <f>SUM(E49)</f>
        <v>4923</v>
      </c>
      <c r="F48" s="40">
        <f>SUM(F49)</f>
        <v>4000</v>
      </c>
      <c r="G48" s="40">
        <f aca="true" t="shared" si="7" ref="G48:S49">SUM(G49)</f>
        <v>0</v>
      </c>
      <c r="H48" s="40">
        <f t="shared" si="7"/>
        <v>0</v>
      </c>
      <c r="I48" s="40">
        <f t="shared" si="7"/>
        <v>0</v>
      </c>
      <c r="J48" s="40">
        <f t="shared" si="7"/>
        <v>0</v>
      </c>
      <c r="K48" s="40">
        <f t="shared" si="7"/>
        <v>0</v>
      </c>
      <c r="L48" s="40">
        <f t="shared" si="7"/>
        <v>0</v>
      </c>
      <c r="M48" s="40">
        <f t="shared" si="7"/>
        <v>0</v>
      </c>
      <c r="N48" s="40">
        <f t="shared" si="7"/>
        <v>0</v>
      </c>
      <c r="O48" s="40">
        <f>SUM(O49)</f>
        <v>4000</v>
      </c>
      <c r="P48" s="40">
        <f t="shared" si="7"/>
        <v>0</v>
      </c>
      <c r="Q48" s="40">
        <f t="shared" si="7"/>
        <v>4000</v>
      </c>
      <c r="R48" s="40">
        <f t="shared" si="7"/>
        <v>0</v>
      </c>
      <c r="S48" s="40">
        <f t="shared" si="7"/>
        <v>0</v>
      </c>
      <c r="T48" s="10"/>
    </row>
    <row r="49" spans="1:20" s="31" customFormat="1" ht="25.5">
      <c r="A49" s="23"/>
      <c r="B49" s="23">
        <v>63003</v>
      </c>
      <c r="C49" s="23"/>
      <c r="D49" s="18" t="s">
        <v>85</v>
      </c>
      <c r="E49" s="57">
        <f>SUM(E50)</f>
        <v>4923</v>
      </c>
      <c r="F49" s="41">
        <f>SUM(F50)</f>
        <v>4000</v>
      </c>
      <c r="G49" s="41">
        <f t="shared" si="7"/>
        <v>0</v>
      </c>
      <c r="H49" s="41">
        <f t="shared" si="7"/>
        <v>0</v>
      </c>
      <c r="I49" s="41">
        <f t="shared" si="7"/>
        <v>0</v>
      </c>
      <c r="J49" s="41">
        <f t="shared" si="7"/>
        <v>0</v>
      </c>
      <c r="K49" s="41">
        <f t="shared" si="7"/>
        <v>0</v>
      </c>
      <c r="L49" s="41">
        <f t="shared" si="7"/>
        <v>0</v>
      </c>
      <c r="M49" s="41">
        <f t="shared" si="7"/>
        <v>0</v>
      </c>
      <c r="N49" s="41">
        <f t="shared" si="7"/>
        <v>0</v>
      </c>
      <c r="O49" s="41">
        <f>SUM(O50)</f>
        <v>4000</v>
      </c>
      <c r="P49" s="41">
        <f t="shared" si="7"/>
        <v>0</v>
      </c>
      <c r="Q49" s="41">
        <f t="shared" si="7"/>
        <v>4000</v>
      </c>
      <c r="R49" s="41">
        <f t="shared" si="7"/>
        <v>0</v>
      </c>
      <c r="S49" s="41">
        <f t="shared" si="7"/>
        <v>0</v>
      </c>
      <c r="T49" s="33"/>
    </row>
    <row r="50" spans="1:20" s="7" customFormat="1" ht="89.25">
      <c r="A50" s="24"/>
      <c r="B50" s="24"/>
      <c r="C50" s="24">
        <v>6639</v>
      </c>
      <c r="D50" s="19" t="s">
        <v>155</v>
      </c>
      <c r="E50" s="58">
        <v>4923</v>
      </c>
      <c r="F50" s="42">
        <v>4000</v>
      </c>
      <c r="G50" s="42"/>
      <c r="H50" s="42"/>
      <c r="I50" s="42"/>
      <c r="J50" s="42"/>
      <c r="K50" s="42"/>
      <c r="L50" s="42"/>
      <c r="M50" s="42"/>
      <c r="N50" s="42"/>
      <c r="O50" s="42">
        <v>4000</v>
      </c>
      <c r="P50" s="42"/>
      <c r="Q50" s="42">
        <v>4000</v>
      </c>
      <c r="R50" s="42"/>
      <c r="S50" s="42"/>
      <c r="T50" s="10"/>
    </row>
    <row r="51" spans="1:20" s="7" customFormat="1" ht="12.75">
      <c r="A51" s="22">
        <v>700</v>
      </c>
      <c r="B51" s="22"/>
      <c r="C51" s="22"/>
      <c r="D51" s="16" t="s">
        <v>37</v>
      </c>
      <c r="E51" s="56">
        <f>SUM(E56,E52,)</f>
        <v>26000</v>
      </c>
      <c r="F51" s="40">
        <f>SUM(F56,F52,)</f>
        <v>14000</v>
      </c>
      <c r="G51" s="40">
        <f>SUM(G56,G52,)</f>
        <v>14000</v>
      </c>
      <c r="H51" s="40">
        <f aca="true" t="shared" si="8" ref="H51:T51">SUM(H56,H52,)</f>
        <v>0</v>
      </c>
      <c r="I51" s="40">
        <f t="shared" si="8"/>
        <v>14000</v>
      </c>
      <c r="J51" s="40">
        <f t="shared" si="8"/>
        <v>0</v>
      </c>
      <c r="K51" s="40">
        <f t="shared" si="8"/>
        <v>0</v>
      </c>
      <c r="L51" s="40">
        <f t="shared" si="8"/>
        <v>0</v>
      </c>
      <c r="M51" s="40">
        <f t="shared" si="8"/>
        <v>0</v>
      </c>
      <c r="N51" s="40">
        <f t="shared" si="8"/>
        <v>0</v>
      </c>
      <c r="O51" s="40">
        <f t="shared" si="8"/>
        <v>0</v>
      </c>
      <c r="P51" s="40">
        <f t="shared" si="8"/>
        <v>0</v>
      </c>
      <c r="Q51" s="40">
        <f t="shared" si="8"/>
        <v>0</v>
      </c>
      <c r="R51" s="40">
        <f t="shared" si="8"/>
        <v>0</v>
      </c>
      <c r="S51" s="40">
        <f t="shared" si="8"/>
        <v>0</v>
      </c>
      <c r="T51" s="40">
        <f t="shared" si="8"/>
        <v>0</v>
      </c>
    </row>
    <row r="52" spans="1:20" s="7" customFormat="1" ht="25.5">
      <c r="A52" s="24"/>
      <c r="B52" s="23">
        <v>70005</v>
      </c>
      <c r="C52" s="23"/>
      <c r="D52" s="18" t="s">
        <v>38</v>
      </c>
      <c r="E52" s="58">
        <f>SUM(E53:E55)</f>
        <v>25000</v>
      </c>
      <c r="F52" s="42">
        <f>SUM(F53:F55)</f>
        <v>14000</v>
      </c>
      <c r="G52" s="42">
        <f>SUM(G53:G55)</f>
        <v>14000</v>
      </c>
      <c r="H52" s="42">
        <f aca="true" t="shared" si="9" ref="H52:T52">SUM(H53:H55)</f>
        <v>0</v>
      </c>
      <c r="I52" s="42">
        <f t="shared" si="9"/>
        <v>14000</v>
      </c>
      <c r="J52" s="42">
        <f t="shared" si="9"/>
        <v>0</v>
      </c>
      <c r="K52" s="42">
        <f t="shared" si="9"/>
        <v>0</v>
      </c>
      <c r="L52" s="42">
        <f t="shared" si="9"/>
        <v>0</v>
      </c>
      <c r="M52" s="42">
        <f t="shared" si="9"/>
        <v>0</v>
      </c>
      <c r="N52" s="42">
        <f t="shared" si="9"/>
        <v>0</v>
      </c>
      <c r="O52" s="42">
        <f t="shared" si="9"/>
        <v>0</v>
      </c>
      <c r="P52" s="42">
        <f t="shared" si="9"/>
        <v>0</v>
      </c>
      <c r="Q52" s="42">
        <f t="shared" si="9"/>
        <v>0</v>
      </c>
      <c r="R52" s="42">
        <f t="shared" si="9"/>
        <v>0</v>
      </c>
      <c r="S52" s="42">
        <f t="shared" si="9"/>
        <v>0</v>
      </c>
      <c r="T52" s="42">
        <f t="shared" si="9"/>
        <v>0</v>
      </c>
    </row>
    <row r="53" spans="1:20" s="7" customFormat="1" ht="12.75">
      <c r="A53" s="24"/>
      <c r="B53" s="23"/>
      <c r="C53" s="24">
        <v>4170</v>
      </c>
      <c r="D53" s="19" t="s">
        <v>59</v>
      </c>
      <c r="E53" s="58">
        <v>14000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10"/>
    </row>
    <row r="54" spans="1:20" s="7" customFormat="1" ht="12.75">
      <c r="A54" s="24"/>
      <c r="B54" s="23"/>
      <c r="C54" s="24">
        <v>4300</v>
      </c>
      <c r="D54" s="19" t="s">
        <v>60</v>
      </c>
      <c r="E54" s="58">
        <v>1000</v>
      </c>
      <c r="F54" s="42">
        <v>14000</v>
      </c>
      <c r="G54" s="42">
        <v>14000</v>
      </c>
      <c r="H54" s="42"/>
      <c r="I54" s="42">
        <v>14000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10"/>
    </row>
    <row r="55" spans="1:20" s="7" customFormat="1" ht="25.5">
      <c r="A55" s="24"/>
      <c r="B55" s="23"/>
      <c r="C55" s="24">
        <v>6060</v>
      </c>
      <c r="D55" s="19" t="s">
        <v>82</v>
      </c>
      <c r="E55" s="58">
        <v>10000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10"/>
    </row>
    <row r="56" spans="1:20" s="31" customFormat="1" ht="12.75">
      <c r="A56" s="23"/>
      <c r="B56" s="23">
        <v>70095</v>
      </c>
      <c r="C56" s="23"/>
      <c r="D56" s="18" t="s">
        <v>49</v>
      </c>
      <c r="E56" s="57">
        <f>SUM(E57)</f>
        <v>1000</v>
      </c>
      <c r="F56" s="41">
        <f aca="true" t="shared" si="10" ref="F56:T56">SUM(F57)</f>
        <v>0</v>
      </c>
      <c r="G56" s="41">
        <f t="shared" si="10"/>
        <v>0</v>
      </c>
      <c r="H56" s="41">
        <f t="shared" si="10"/>
        <v>0</v>
      </c>
      <c r="I56" s="41">
        <f t="shared" si="10"/>
        <v>0</v>
      </c>
      <c r="J56" s="41">
        <f t="shared" si="10"/>
        <v>0</v>
      </c>
      <c r="K56" s="41">
        <f t="shared" si="10"/>
        <v>0</v>
      </c>
      <c r="L56" s="41">
        <f t="shared" si="10"/>
        <v>0</v>
      </c>
      <c r="M56" s="41">
        <f t="shared" si="10"/>
        <v>0</v>
      </c>
      <c r="N56" s="41">
        <f t="shared" si="10"/>
        <v>0</v>
      </c>
      <c r="O56" s="41">
        <f t="shared" si="10"/>
        <v>0</v>
      </c>
      <c r="P56" s="41">
        <f t="shared" si="10"/>
        <v>0</v>
      </c>
      <c r="Q56" s="41">
        <f t="shared" si="10"/>
        <v>0</v>
      </c>
      <c r="R56" s="41">
        <f t="shared" si="10"/>
        <v>0</v>
      </c>
      <c r="S56" s="41">
        <f t="shared" si="10"/>
        <v>0</v>
      </c>
      <c r="T56" s="41">
        <f t="shared" si="10"/>
        <v>0</v>
      </c>
    </row>
    <row r="57" spans="1:20" s="7" customFormat="1" ht="75.75" customHeight="1">
      <c r="A57" s="24"/>
      <c r="B57" s="23"/>
      <c r="C57" s="24">
        <v>6300</v>
      </c>
      <c r="D57" s="19" t="s">
        <v>154</v>
      </c>
      <c r="E57" s="58">
        <v>1000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10"/>
    </row>
    <row r="58" spans="1:20" s="7" customFormat="1" ht="12.75">
      <c r="A58" s="22">
        <v>710</v>
      </c>
      <c r="B58" s="25"/>
      <c r="C58" s="22"/>
      <c r="D58" s="16" t="s">
        <v>87</v>
      </c>
      <c r="E58" s="56">
        <f>SUM(E59,E62,E65,)</f>
        <v>294714</v>
      </c>
      <c r="F58" s="40">
        <f>SUM(F59,F62,F65,)</f>
        <v>291689</v>
      </c>
      <c r="G58" s="40">
        <f>SUM(G59,G62,G65,)</f>
        <v>291689</v>
      </c>
      <c r="H58" s="40">
        <f aca="true" t="shared" si="11" ref="H58:T58">SUM(H59,H62,H65,)</f>
        <v>218300</v>
      </c>
      <c r="I58" s="40">
        <f t="shared" si="11"/>
        <v>73389</v>
      </c>
      <c r="J58" s="40">
        <f t="shared" si="11"/>
        <v>0</v>
      </c>
      <c r="K58" s="40">
        <f t="shared" si="11"/>
        <v>0</v>
      </c>
      <c r="L58" s="40">
        <f t="shared" si="11"/>
        <v>0</v>
      </c>
      <c r="M58" s="40">
        <f t="shared" si="11"/>
        <v>0</v>
      </c>
      <c r="N58" s="40">
        <f t="shared" si="11"/>
        <v>0</v>
      </c>
      <c r="O58" s="40">
        <f t="shared" si="11"/>
        <v>0</v>
      </c>
      <c r="P58" s="40">
        <f t="shared" si="11"/>
        <v>0</v>
      </c>
      <c r="Q58" s="40">
        <f t="shared" si="11"/>
        <v>0</v>
      </c>
      <c r="R58" s="40">
        <f t="shared" si="11"/>
        <v>0</v>
      </c>
      <c r="S58" s="40">
        <f t="shared" si="11"/>
        <v>0</v>
      </c>
      <c r="T58" s="40">
        <f t="shared" si="11"/>
        <v>0</v>
      </c>
    </row>
    <row r="59" spans="1:20" s="31" customFormat="1" ht="25.5">
      <c r="A59" s="23"/>
      <c r="B59" s="23">
        <v>71013</v>
      </c>
      <c r="C59" s="23"/>
      <c r="D59" s="18" t="s">
        <v>39</v>
      </c>
      <c r="E59" s="57">
        <f>SUM(E60:E61)</f>
        <v>40000</v>
      </c>
      <c r="F59" s="41">
        <f>SUM(F60:F61)</f>
        <v>41000</v>
      </c>
      <c r="G59" s="41">
        <f>SUM(G60:G61)</f>
        <v>41000</v>
      </c>
      <c r="H59" s="41">
        <f aca="true" t="shared" si="12" ref="H59:T59">SUM(H60:H61)</f>
        <v>0</v>
      </c>
      <c r="I59" s="41">
        <f t="shared" si="12"/>
        <v>41000</v>
      </c>
      <c r="J59" s="41">
        <f t="shared" si="12"/>
        <v>0</v>
      </c>
      <c r="K59" s="41">
        <f t="shared" si="12"/>
        <v>0</v>
      </c>
      <c r="L59" s="41">
        <f t="shared" si="12"/>
        <v>0</v>
      </c>
      <c r="M59" s="41">
        <f t="shared" si="12"/>
        <v>0</v>
      </c>
      <c r="N59" s="41">
        <f t="shared" si="12"/>
        <v>0</v>
      </c>
      <c r="O59" s="41">
        <f t="shared" si="12"/>
        <v>0</v>
      </c>
      <c r="P59" s="41">
        <f t="shared" si="12"/>
        <v>0</v>
      </c>
      <c r="Q59" s="41">
        <f t="shared" si="12"/>
        <v>0</v>
      </c>
      <c r="R59" s="41">
        <f t="shared" si="12"/>
        <v>0</v>
      </c>
      <c r="S59" s="41">
        <f t="shared" si="12"/>
        <v>0</v>
      </c>
      <c r="T59" s="41">
        <f t="shared" si="12"/>
        <v>0</v>
      </c>
    </row>
    <row r="60" spans="1:20" s="7" customFormat="1" ht="12.75">
      <c r="A60" s="24"/>
      <c r="B60" s="23"/>
      <c r="C60" s="24">
        <v>4170</v>
      </c>
      <c r="D60" s="19" t="s">
        <v>59</v>
      </c>
      <c r="E60" s="58">
        <v>40000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10"/>
    </row>
    <row r="61" spans="1:20" s="7" customFormat="1" ht="12.75">
      <c r="A61" s="24"/>
      <c r="B61" s="23"/>
      <c r="C61" s="24">
        <v>4300</v>
      </c>
      <c r="D61" s="19" t="s">
        <v>60</v>
      </c>
      <c r="E61" s="58"/>
      <c r="F61" s="42">
        <v>41000</v>
      </c>
      <c r="G61" s="42">
        <v>41000</v>
      </c>
      <c r="H61" s="42"/>
      <c r="I61" s="42">
        <v>41000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10"/>
    </row>
    <row r="62" spans="1:20" s="31" customFormat="1" ht="25.5">
      <c r="A62" s="23"/>
      <c r="B62" s="23">
        <v>71014</v>
      </c>
      <c r="C62" s="23"/>
      <c r="D62" s="18" t="s">
        <v>88</v>
      </c>
      <c r="E62" s="57">
        <f>SUM(E63)</f>
        <v>2000</v>
      </c>
      <c r="F62" s="41">
        <f>SUM(F63:F64)</f>
        <v>2000</v>
      </c>
      <c r="G62" s="41">
        <f>SUM(G63:G64)</f>
        <v>2000</v>
      </c>
      <c r="H62" s="41">
        <f aca="true" t="shared" si="13" ref="H62:T62">SUM(H63:H64)</f>
        <v>0</v>
      </c>
      <c r="I62" s="41">
        <f t="shared" si="13"/>
        <v>2000</v>
      </c>
      <c r="J62" s="41">
        <f t="shared" si="13"/>
        <v>0</v>
      </c>
      <c r="K62" s="41">
        <f t="shared" si="13"/>
        <v>0</v>
      </c>
      <c r="L62" s="41">
        <f t="shared" si="13"/>
        <v>0</v>
      </c>
      <c r="M62" s="41">
        <f t="shared" si="13"/>
        <v>0</v>
      </c>
      <c r="N62" s="41">
        <f t="shared" si="13"/>
        <v>0</v>
      </c>
      <c r="O62" s="41">
        <f t="shared" si="13"/>
        <v>0</v>
      </c>
      <c r="P62" s="41">
        <f t="shared" si="13"/>
        <v>0</v>
      </c>
      <c r="Q62" s="41">
        <f t="shared" si="13"/>
        <v>0</v>
      </c>
      <c r="R62" s="41">
        <f t="shared" si="13"/>
        <v>0</v>
      </c>
      <c r="S62" s="41">
        <f t="shared" si="13"/>
        <v>0</v>
      </c>
      <c r="T62" s="41">
        <f t="shared" si="13"/>
        <v>0</v>
      </c>
    </row>
    <row r="63" spans="1:20" s="7" customFormat="1" ht="12.75">
      <c r="A63" s="24"/>
      <c r="B63" s="23"/>
      <c r="C63" s="24">
        <v>4170</v>
      </c>
      <c r="D63" s="19" t="s">
        <v>59</v>
      </c>
      <c r="E63" s="58">
        <v>2000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10"/>
    </row>
    <row r="64" spans="1:20" s="7" customFormat="1" ht="12.75">
      <c r="A64" s="24"/>
      <c r="B64" s="23"/>
      <c r="C64" s="24">
        <v>4300</v>
      </c>
      <c r="D64" s="19" t="s">
        <v>60</v>
      </c>
      <c r="E64" s="58"/>
      <c r="F64" s="42">
        <v>2000</v>
      </c>
      <c r="G64" s="42">
        <v>2000</v>
      </c>
      <c r="H64" s="42"/>
      <c r="I64" s="42">
        <v>2000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10"/>
    </row>
    <row r="65" spans="1:20" s="31" customFormat="1" ht="12.75">
      <c r="A65" s="23"/>
      <c r="B65" s="23">
        <v>71015</v>
      </c>
      <c r="C65" s="23"/>
      <c r="D65" s="18" t="s">
        <v>40</v>
      </c>
      <c r="E65" s="57">
        <f>SUM(E66:E82)</f>
        <v>252714</v>
      </c>
      <c r="F65" s="41">
        <f aca="true" t="shared" si="14" ref="F65:S65">SUM(F66:F82)</f>
        <v>248689</v>
      </c>
      <c r="G65" s="41">
        <f t="shared" si="14"/>
        <v>248689</v>
      </c>
      <c r="H65" s="41">
        <f t="shared" si="14"/>
        <v>218300</v>
      </c>
      <c r="I65" s="41">
        <f t="shared" si="14"/>
        <v>30389</v>
      </c>
      <c r="J65" s="41">
        <f t="shared" si="14"/>
        <v>0</v>
      </c>
      <c r="K65" s="41">
        <f t="shared" si="14"/>
        <v>0</v>
      </c>
      <c r="L65" s="41">
        <f t="shared" si="14"/>
        <v>0</v>
      </c>
      <c r="M65" s="41">
        <f t="shared" si="14"/>
        <v>0</v>
      </c>
      <c r="N65" s="41">
        <f t="shared" si="14"/>
        <v>0</v>
      </c>
      <c r="O65" s="41">
        <f t="shared" si="14"/>
        <v>0</v>
      </c>
      <c r="P65" s="41">
        <f t="shared" si="14"/>
        <v>0</v>
      </c>
      <c r="Q65" s="41">
        <f t="shared" si="14"/>
        <v>0</v>
      </c>
      <c r="R65" s="41">
        <f t="shared" si="14"/>
        <v>0</v>
      </c>
      <c r="S65" s="41">
        <f t="shared" si="14"/>
        <v>0</v>
      </c>
      <c r="T65" s="33"/>
    </row>
    <row r="66" spans="1:20" s="7" customFormat="1" ht="25.5">
      <c r="A66" s="24"/>
      <c r="B66" s="23"/>
      <c r="C66" s="24">
        <v>4010</v>
      </c>
      <c r="D66" s="19" t="s">
        <v>63</v>
      </c>
      <c r="E66" s="58">
        <v>63965</v>
      </c>
      <c r="F66" s="42">
        <v>61000</v>
      </c>
      <c r="G66" s="42">
        <v>61000</v>
      </c>
      <c r="H66" s="42">
        <v>61000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10"/>
    </row>
    <row r="67" spans="1:20" s="7" customFormat="1" ht="25.5">
      <c r="A67" s="24"/>
      <c r="B67" s="23"/>
      <c r="C67" s="24">
        <v>4020</v>
      </c>
      <c r="D67" s="19" t="s">
        <v>89</v>
      </c>
      <c r="E67" s="58">
        <v>105000</v>
      </c>
      <c r="F67" s="42">
        <v>106000</v>
      </c>
      <c r="G67" s="42">
        <v>106000</v>
      </c>
      <c r="H67" s="42">
        <v>106000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10"/>
    </row>
    <row r="68" spans="1:20" s="7" customFormat="1" ht="12.75">
      <c r="A68" s="24"/>
      <c r="B68" s="23"/>
      <c r="C68" s="24">
        <v>4040</v>
      </c>
      <c r="D68" s="19" t="s">
        <v>156</v>
      </c>
      <c r="E68" s="58">
        <v>12430</v>
      </c>
      <c r="F68" s="42">
        <v>12300</v>
      </c>
      <c r="G68" s="42">
        <v>12300</v>
      </c>
      <c r="H68" s="42">
        <v>12300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10"/>
    </row>
    <row r="69" spans="1:20" s="7" customFormat="1" ht="12.75">
      <c r="A69" s="24"/>
      <c r="B69" s="23"/>
      <c r="C69" s="24">
        <v>4110</v>
      </c>
      <c r="D69" s="19" t="s">
        <v>64</v>
      </c>
      <c r="E69" s="58">
        <v>28956</v>
      </c>
      <c r="F69" s="42">
        <v>28600</v>
      </c>
      <c r="G69" s="42">
        <v>28600</v>
      </c>
      <c r="H69" s="42">
        <v>28600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10"/>
    </row>
    <row r="70" spans="1:20" s="7" customFormat="1" ht="12.75">
      <c r="A70" s="24"/>
      <c r="B70" s="23"/>
      <c r="C70" s="24">
        <v>4120</v>
      </c>
      <c r="D70" s="19" t="s">
        <v>65</v>
      </c>
      <c r="E70" s="58">
        <v>4382</v>
      </c>
      <c r="F70" s="42">
        <v>4400</v>
      </c>
      <c r="G70" s="42">
        <v>4400</v>
      </c>
      <c r="H70" s="42">
        <v>4400</v>
      </c>
      <c r="I70" s="42"/>
      <c r="J70" s="42">
        <v>0</v>
      </c>
      <c r="K70" s="42"/>
      <c r="L70" s="42"/>
      <c r="M70" s="42"/>
      <c r="N70" s="42"/>
      <c r="O70" s="42"/>
      <c r="P70" s="42"/>
      <c r="Q70" s="42"/>
      <c r="R70" s="42"/>
      <c r="S70" s="42"/>
      <c r="T70" s="10"/>
    </row>
    <row r="71" spans="1:20" s="7" customFormat="1" ht="12.75">
      <c r="A71" s="24"/>
      <c r="B71" s="24"/>
      <c r="C71" s="24">
        <v>4170</v>
      </c>
      <c r="D71" s="19" t="s">
        <v>59</v>
      </c>
      <c r="E71" s="58">
        <v>6400</v>
      </c>
      <c r="F71" s="42">
        <v>6000</v>
      </c>
      <c r="G71" s="42">
        <v>6000</v>
      </c>
      <c r="H71" s="42">
        <v>6000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10"/>
    </row>
    <row r="72" spans="1:20" s="7" customFormat="1" ht="12.75">
      <c r="A72" s="24"/>
      <c r="B72" s="24"/>
      <c r="C72" s="24">
        <v>4210</v>
      </c>
      <c r="D72" s="19" t="s">
        <v>67</v>
      </c>
      <c r="E72" s="58">
        <v>3750.4</v>
      </c>
      <c r="F72" s="42">
        <v>2716</v>
      </c>
      <c r="G72" s="42">
        <v>2716</v>
      </c>
      <c r="H72" s="42"/>
      <c r="I72" s="42">
        <v>2716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14"/>
    </row>
    <row r="73" spans="1:20" s="7" customFormat="1" ht="12.75">
      <c r="A73" s="24"/>
      <c r="B73" s="24"/>
      <c r="C73" s="24">
        <v>4260</v>
      </c>
      <c r="D73" s="19" t="s">
        <v>68</v>
      </c>
      <c r="E73" s="58">
        <v>7364</v>
      </c>
      <c r="F73" s="42">
        <v>7438</v>
      </c>
      <c r="G73" s="42">
        <v>7438</v>
      </c>
      <c r="H73" s="42"/>
      <c r="I73" s="42">
        <v>7438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14"/>
    </row>
    <row r="74" spans="1:20" s="7" customFormat="1" ht="12.75">
      <c r="A74" s="24"/>
      <c r="B74" s="24"/>
      <c r="C74" s="24">
        <v>4280</v>
      </c>
      <c r="D74" s="19" t="s">
        <v>70</v>
      </c>
      <c r="E74" s="58">
        <v>376</v>
      </c>
      <c r="F74" s="42">
        <v>150</v>
      </c>
      <c r="G74" s="42">
        <v>150</v>
      </c>
      <c r="H74" s="42"/>
      <c r="I74" s="42">
        <v>150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14"/>
    </row>
    <row r="75" spans="1:20" s="7" customFormat="1" ht="12.75">
      <c r="A75" s="24"/>
      <c r="B75" s="24"/>
      <c r="C75" s="24">
        <v>4300</v>
      </c>
      <c r="D75" s="19" t="s">
        <v>60</v>
      </c>
      <c r="E75" s="58">
        <v>1800</v>
      </c>
      <c r="F75" s="42">
        <v>1400</v>
      </c>
      <c r="G75" s="42">
        <v>1400</v>
      </c>
      <c r="H75" s="42"/>
      <c r="I75" s="42">
        <v>1400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14"/>
    </row>
    <row r="76" spans="1:20" s="7" customFormat="1" ht="15.75" customHeight="1">
      <c r="A76" s="24"/>
      <c r="B76" s="24"/>
      <c r="C76" s="24">
        <v>4350</v>
      </c>
      <c r="D76" s="19" t="s">
        <v>71</v>
      </c>
      <c r="E76" s="58">
        <v>768</v>
      </c>
      <c r="F76" s="42">
        <v>768</v>
      </c>
      <c r="G76" s="42">
        <v>768</v>
      </c>
      <c r="H76" s="42"/>
      <c r="I76" s="42">
        <v>768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14"/>
    </row>
    <row r="77" spans="1:20" s="7" customFormat="1" ht="38.25">
      <c r="A77" s="24"/>
      <c r="B77" s="24"/>
      <c r="C77" s="24">
        <v>4360</v>
      </c>
      <c r="D77" s="19" t="s">
        <v>72</v>
      </c>
      <c r="E77" s="58">
        <v>484</v>
      </c>
      <c r="F77" s="42">
        <v>490</v>
      </c>
      <c r="G77" s="42">
        <v>490</v>
      </c>
      <c r="H77" s="42"/>
      <c r="I77" s="42">
        <v>490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14"/>
    </row>
    <row r="78" spans="1:20" s="7" customFormat="1" ht="38.25">
      <c r="A78" s="24"/>
      <c r="B78" s="24"/>
      <c r="C78" s="24">
        <v>4370</v>
      </c>
      <c r="D78" s="19" t="s">
        <v>73</v>
      </c>
      <c r="E78" s="58">
        <v>1020</v>
      </c>
      <c r="F78" s="42">
        <v>1030</v>
      </c>
      <c r="G78" s="42">
        <v>1030</v>
      </c>
      <c r="H78" s="42"/>
      <c r="I78" s="42">
        <v>1030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14"/>
    </row>
    <row r="79" spans="1:20" s="7" customFormat="1" ht="25.5">
      <c r="A79" s="24"/>
      <c r="B79" s="24"/>
      <c r="C79" s="24">
        <v>4400</v>
      </c>
      <c r="D79" s="19" t="s">
        <v>90</v>
      </c>
      <c r="E79" s="58">
        <v>10202.6</v>
      </c>
      <c r="F79" s="42">
        <v>10570</v>
      </c>
      <c r="G79" s="42">
        <v>10570</v>
      </c>
      <c r="H79" s="42"/>
      <c r="I79" s="42">
        <v>10570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14"/>
    </row>
    <row r="80" spans="1:20" s="7" customFormat="1" ht="12.75">
      <c r="A80" s="24"/>
      <c r="B80" s="24"/>
      <c r="C80" s="24">
        <v>4430</v>
      </c>
      <c r="D80" s="19" t="s">
        <v>95</v>
      </c>
      <c r="E80" s="58">
        <v>1176</v>
      </c>
      <c r="F80" s="42">
        <v>1187</v>
      </c>
      <c r="G80" s="42">
        <v>1187</v>
      </c>
      <c r="H80" s="42"/>
      <c r="I80" s="42">
        <v>1187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14"/>
    </row>
    <row r="81" spans="1:20" s="7" customFormat="1" ht="25.5">
      <c r="A81" s="24"/>
      <c r="B81" s="24"/>
      <c r="C81" s="24">
        <v>4440</v>
      </c>
      <c r="D81" s="19" t="s">
        <v>76</v>
      </c>
      <c r="E81" s="58">
        <v>4400</v>
      </c>
      <c r="F81" s="42">
        <v>4440</v>
      </c>
      <c r="G81" s="42">
        <v>4440</v>
      </c>
      <c r="H81" s="42"/>
      <c r="I81" s="42">
        <v>4440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14"/>
    </row>
    <row r="82" spans="1:20" s="7" customFormat="1" ht="38.25">
      <c r="A82" s="24"/>
      <c r="B82" s="24"/>
      <c r="C82" s="24">
        <v>4740</v>
      </c>
      <c r="D82" s="19" t="s">
        <v>79</v>
      </c>
      <c r="E82" s="58">
        <v>240</v>
      </c>
      <c r="F82" s="42">
        <v>200</v>
      </c>
      <c r="G82" s="42">
        <v>200</v>
      </c>
      <c r="H82" s="42"/>
      <c r="I82" s="42">
        <v>200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14"/>
    </row>
    <row r="83" spans="1:20" s="7" customFormat="1" ht="12.75">
      <c r="A83" s="22">
        <v>750</v>
      </c>
      <c r="B83" s="22"/>
      <c r="C83" s="22"/>
      <c r="D83" s="16" t="s">
        <v>41</v>
      </c>
      <c r="E83" s="56">
        <f aca="true" t="shared" si="15" ref="E83:J83">SUM(E84,E93,E102,E130,E136,)</f>
        <v>3866463.74</v>
      </c>
      <c r="F83" s="40">
        <f t="shared" si="15"/>
        <v>4272604</v>
      </c>
      <c r="G83" s="40">
        <f t="shared" si="15"/>
        <v>4272604</v>
      </c>
      <c r="H83" s="40">
        <f t="shared" si="15"/>
        <v>2778319</v>
      </c>
      <c r="I83" s="40">
        <f t="shared" si="15"/>
        <v>1351099</v>
      </c>
      <c r="J83" s="40">
        <f t="shared" si="15"/>
        <v>1000</v>
      </c>
      <c r="K83" s="40">
        <f aca="true" t="shared" si="16" ref="K83:S83">SUM(K84,K93,K102,K130,K136,)</f>
        <v>142186</v>
      </c>
      <c r="L83" s="40">
        <f t="shared" si="16"/>
        <v>0</v>
      </c>
      <c r="M83" s="40">
        <f t="shared" si="16"/>
        <v>0</v>
      </c>
      <c r="N83" s="40">
        <f t="shared" si="16"/>
        <v>0</v>
      </c>
      <c r="O83" s="40">
        <f t="shared" si="16"/>
        <v>0</v>
      </c>
      <c r="P83" s="40">
        <f t="shared" si="16"/>
        <v>0</v>
      </c>
      <c r="Q83" s="40">
        <f t="shared" si="16"/>
        <v>0</v>
      </c>
      <c r="R83" s="40">
        <f t="shared" si="16"/>
        <v>0</v>
      </c>
      <c r="S83" s="40">
        <f t="shared" si="16"/>
        <v>0</v>
      </c>
      <c r="T83" s="14"/>
    </row>
    <row r="84" spans="1:20" s="31" customFormat="1" ht="12.75">
      <c r="A84" s="23"/>
      <c r="B84" s="23">
        <v>75011</v>
      </c>
      <c r="C84" s="23"/>
      <c r="D84" s="18" t="s">
        <v>91</v>
      </c>
      <c r="E84" s="57">
        <f aca="true" t="shared" si="17" ref="E84:J84">SUM(E85:E92)</f>
        <v>206642</v>
      </c>
      <c r="F84" s="41">
        <f t="shared" si="17"/>
        <v>223078</v>
      </c>
      <c r="G84" s="41">
        <f t="shared" si="17"/>
        <v>223078</v>
      </c>
      <c r="H84" s="41">
        <f t="shared" si="17"/>
        <v>217678</v>
      </c>
      <c r="I84" s="41">
        <f t="shared" si="17"/>
        <v>4800</v>
      </c>
      <c r="J84" s="41">
        <f t="shared" si="17"/>
        <v>0</v>
      </c>
      <c r="K84" s="41">
        <f aca="true" t="shared" si="18" ref="K84:S84">SUM(K85:K92)</f>
        <v>600</v>
      </c>
      <c r="L84" s="41">
        <f t="shared" si="18"/>
        <v>0</v>
      </c>
      <c r="M84" s="41">
        <f t="shared" si="18"/>
        <v>0</v>
      </c>
      <c r="N84" s="41">
        <f t="shared" si="18"/>
        <v>0</v>
      </c>
      <c r="O84" s="41">
        <f t="shared" si="18"/>
        <v>0</v>
      </c>
      <c r="P84" s="41">
        <f t="shared" si="18"/>
        <v>0</v>
      </c>
      <c r="Q84" s="41">
        <f t="shared" si="18"/>
        <v>0</v>
      </c>
      <c r="R84" s="41">
        <f t="shared" si="18"/>
        <v>0</v>
      </c>
      <c r="S84" s="41">
        <f t="shared" si="18"/>
        <v>0</v>
      </c>
      <c r="T84" s="32"/>
    </row>
    <row r="85" spans="1:20" s="7" customFormat="1" ht="25.5">
      <c r="A85" s="24"/>
      <c r="B85" s="24"/>
      <c r="C85" s="24">
        <v>3020</v>
      </c>
      <c r="D85" s="19" t="s">
        <v>62</v>
      </c>
      <c r="E85" s="58">
        <v>500</v>
      </c>
      <c r="F85" s="42">
        <v>600</v>
      </c>
      <c r="G85" s="42">
        <v>600</v>
      </c>
      <c r="H85" s="42"/>
      <c r="I85" s="42"/>
      <c r="J85" s="42"/>
      <c r="K85" s="42">
        <v>600</v>
      </c>
      <c r="L85" s="42"/>
      <c r="M85" s="42"/>
      <c r="N85" s="42"/>
      <c r="O85" s="42"/>
      <c r="P85" s="42"/>
      <c r="Q85" s="42"/>
      <c r="R85" s="42"/>
      <c r="S85" s="42"/>
      <c r="T85" s="14"/>
    </row>
    <row r="86" spans="1:20" s="7" customFormat="1" ht="25.5">
      <c r="A86" s="24"/>
      <c r="B86" s="24"/>
      <c r="C86" s="24">
        <v>4010</v>
      </c>
      <c r="D86" s="19" t="s">
        <v>63</v>
      </c>
      <c r="E86" s="58">
        <v>162956</v>
      </c>
      <c r="F86" s="42">
        <v>178597</v>
      </c>
      <c r="G86" s="42">
        <v>178597</v>
      </c>
      <c r="H86" s="42">
        <v>178597</v>
      </c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14"/>
    </row>
    <row r="87" spans="1:20" s="7" customFormat="1" ht="12.75">
      <c r="A87" s="24"/>
      <c r="B87" s="24"/>
      <c r="C87" s="24">
        <v>4040</v>
      </c>
      <c r="D87" s="19" t="s">
        <v>156</v>
      </c>
      <c r="E87" s="58">
        <v>10259</v>
      </c>
      <c r="F87" s="42">
        <v>9850</v>
      </c>
      <c r="G87" s="42">
        <v>9850</v>
      </c>
      <c r="H87" s="42">
        <v>9850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14"/>
    </row>
    <row r="88" spans="1:20" s="7" customFormat="1" ht="12.75">
      <c r="A88" s="24"/>
      <c r="B88" s="24"/>
      <c r="C88" s="24">
        <v>4110</v>
      </c>
      <c r="D88" s="19" t="s">
        <v>64</v>
      </c>
      <c r="E88" s="58">
        <v>24633</v>
      </c>
      <c r="F88" s="42">
        <v>25171</v>
      </c>
      <c r="G88" s="42">
        <v>25171</v>
      </c>
      <c r="H88" s="42">
        <v>25171</v>
      </c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14"/>
    </row>
    <row r="89" spans="1:20" s="7" customFormat="1" ht="12.75">
      <c r="A89" s="24"/>
      <c r="B89" s="24"/>
      <c r="C89" s="24">
        <v>4120</v>
      </c>
      <c r="D89" s="19" t="s">
        <v>65</v>
      </c>
      <c r="E89" s="58">
        <v>3945</v>
      </c>
      <c r="F89" s="42">
        <v>4060</v>
      </c>
      <c r="G89" s="42">
        <v>4060</v>
      </c>
      <c r="H89" s="42">
        <v>4060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14"/>
    </row>
    <row r="90" spans="1:20" s="7" customFormat="1" ht="12.75">
      <c r="A90" s="24"/>
      <c r="B90" s="24"/>
      <c r="C90" s="24">
        <v>4280</v>
      </c>
      <c r="D90" s="19" t="s">
        <v>70</v>
      </c>
      <c r="E90" s="58">
        <v>250</v>
      </c>
      <c r="F90" s="42">
        <v>300</v>
      </c>
      <c r="G90" s="42">
        <v>300</v>
      </c>
      <c r="H90" s="42"/>
      <c r="I90" s="42">
        <v>300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14"/>
    </row>
    <row r="91" spans="1:20" s="7" customFormat="1" ht="12.75">
      <c r="A91" s="24"/>
      <c r="B91" s="24"/>
      <c r="C91" s="24">
        <v>4410</v>
      </c>
      <c r="D91" s="19" t="s">
        <v>74</v>
      </c>
      <c r="E91" s="58">
        <v>99</v>
      </c>
      <c r="F91" s="42">
        <v>300</v>
      </c>
      <c r="G91" s="42">
        <v>300</v>
      </c>
      <c r="H91" s="42"/>
      <c r="I91" s="42">
        <v>300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14"/>
    </row>
    <row r="92" spans="1:20" s="7" customFormat="1" ht="25.5">
      <c r="A92" s="24"/>
      <c r="B92" s="24"/>
      <c r="C92" s="24">
        <v>4440</v>
      </c>
      <c r="D92" s="19" t="s">
        <v>76</v>
      </c>
      <c r="E92" s="58">
        <v>4000</v>
      </c>
      <c r="F92" s="42">
        <v>4200</v>
      </c>
      <c r="G92" s="42">
        <v>4200</v>
      </c>
      <c r="H92" s="42"/>
      <c r="I92" s="42">
        <v>4200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14"/>
    </row>
    <row r="93" spans="1:20" s="31" customFormat="1" ht="12.75">
      <c r="A93" s="23"/>
      <c r="B93" s="23">
        <v>75019</v>
      </c>
      <c r="C93" s="23"/>
      <c r="D93" s="18" t="s">
        <v>92</v>
      </c>
      <c r="E93" s="57">
        <f>SUM(E94:E101)</f>
        <v>236100</v>
      </c>
      <c r="F93" s="41">
        <f>SUM(F94:F101)</f>
        <v>158852</v>
      </c>
      <c r="G93" s="41">
        <f>SUM(G94:G101)</f>
        <v>158852</v>
      </c>
      <c r="H93" s="41">
        <f aca="true" t="shared" si="19" ref="H93:S93">SUM(H94:H101)</f>
        <v>0</v>
      </c>
      <c r="I93" s="41">
        <f t="shared" si="19"/>
        <v>23266</v>
      </c>
      <c r="J93" s="41">
        <f t="shared" si="19"/>
        <v>0</v>
      </c>
      <c r="K93" s="41">
        <f t="shared" si="19"/>
        <v>135586</v>
      </c>
      <c r="L93" s="41">
        <f t="shared" si="19"/>
        <v>0</v>
      </c>
      <c r="M93" s="41">
        <f t="shared" si="19"/>
        <v>0</v>
      </c>
      <c r="N93" s="41">
        <f t="shared" si="19"/>
        <v>0</v>
      </c>
      <c r="O93" s="41">
        <f t="shared" si="19"/>
        <v>0</v>
      </c>
      <c r="P93" s="41">
        <f t="shared" si="19"/>
        <v>0</v>
      </c>
      <c r="Q93" s="41">
        <f t="shared" si="19"/>
        <v>0</v>
      </c>
      <c r="R93" s="41">
        <f t="shared" si="19"/>
        <v>0</v>
      </c>
      <c r="S93" s="41">
        <f t="shared" si="19"/>
        <v>0</v>
      </c>
      <c r="T93" s="32"/>
    </row>
    <row r="94" spans="1:20" s="7" customFormat="1" ht="25.5">
      <c r="A94" s="24"/>
      <c r="B94" s="24"/>
      <c r="C94" s="24">
        <v>3030</v>
      </c>
      <c r="D94" s="19" t="s">
        <v>61</v>
      </c>
      <c r="E94" s="58">
        <v>225100</v>
      </c>
      <c r="F94" s="42">
        <v>135586</v>
      </c>
      <c r="G94" s="42">
        <v>135586</v>
      </c>
      <c r="H94" s="42"/>
      <c r="I94" s="42"/>
      <c r="J94" s="42"/>
      <c r="K94" s="42">
        <v>135586</v>
      </c>
      <c r="L94" s="42"/>
      <c r="M94" s="42"/>
      <c r="N94" s="42"/>
      <c r="O94" s="42"/>
      <c r="P94" s="42"/>
      <c r="Q94" s="42"/>
      <c r="R94" s="42"/>
      <c r="S94" s="42"/>
      <c r="T94" s="14"/>
    </row>
    <row r="95" spans="1:20" s="7" customFormat="1" ht="12.75">
      <c r="A95" s="24"/>
      <c r="B95" s="24"/>
      <c r="C95" s="24">
        <v>4210</v>
      </c>
      <c r="D95" s="19" t="s">
        <v>67</v>
      </c>
      <c r="E95" s="58">
        <v>3500</v>
      </c>
      <c r="F95" s="42">
        <v>3535</v>
      </c>
      <c r="G95" s="42">
        <v>3535</v>
      </c>
      <c r="H95" s="42"/>
      <c r="I95" s="42">
        <v>3535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14"/>
    </row>
    <row r="96" spans="1:20" s="7" customFormat="1" ht="12.75">
      <c r="A96" s="24"/>
      <c r="B96" s="24"/>
      <c r="C96" s="24">
        <v>4300</v>
      </c>
      <c r="D96" s="19" t="s">
        <v>60</v>
      </c>
      <c r="E96" s="58">
        <v>3400</v>
      </c>
      <c r="F96" s="42">
        <v>15586</v>
      </c>
      <c r="G96" s="42">
        <v>15586</v>
      </c>
      <c r="H96" s="42"/>
      <c r="I96" s="42">
        <v>15586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14"/>
    </row>
    <row r="97" spans="1:20" s="7" customFormat="1" ht="38.25">
      <c r="A97" s="24"/>
      <c r="B97" s="24"/>
      <c r="C97" s="24">
        <v>4360</v>
      </c>
      <c r="D97" s="19" t="s">
        <v>93</v>
      </c>
      <c r="E97" s="58">
        <v>1500</v>
      </c>
      <c r="F97" s="42">
        <v>1515</v>
      </c>
      <c r="G97" s="42">
        <v>1515</v>
      </c>
      <c r="H97" s="42"/>
      <c r="I97" s="42">
        <v>1515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14"/>
    </row>
    <row r="98" spans="1:20" s="7" customFormat="1" ht="12.75">
      <c r="A98" s="24"/>
      <c r="B98" s="24"/>
      <c r="C98" s="24">
        <v>4410</v>
      </c>
      <c r="D98" s="19" t="s">
        <v>74</v>
      </c>
      <c r="E98" s="58">
        <v>0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14"/>
    </row>
    <row r="99" spans="1:20" s="7" customFormat="1" ht="12.75">
      <c r="A99" s="24"/>
      <c r="B99" s="24"/>
      <c r="C99" s="24">
        <v>4420</v>
      </c>
      <c r="D99" s="19" t="s">
        <v>94</v>
      </c>
      <c r="E99" s="58">
        <v>1000</v>
      </c>
      <c r="F99" s="42">
        <v>1010</v>
      </c>
      <c r="G99" s="42">
        <v>1010</v>
      </c>
      <c r="H99" s="42"/>
      <c r="I99" s="42">
        <v>1010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14"/>
    </row>
    <row r="100" spans="1:20" s="7" customFormat="1" ht="38.25">
      <c r="A100" s="24"/>
      <c r="B100" s="24"/>
      <c r="C100" s="24">
        <v>4740</v>
      </c>
      <c r="D100" s="19" t="s">
        <v>79</v>
      </c>
      <c r="E100" s="58">
        <v>1000</v>
      </c>
      <c r="F100" s="42">
        <v>1010</v>
      </c>
      <c r="G100" s="42">
        <v>1010</v>
      </c>
      <c r="H100" s="42"/>
      <c r="I100" s="42">
        <v>1010</v>
      </c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14"/>
    </row>
    <row r="101" spans="1:20" s="7" customFormat="1" ht="25.5">
      <c r="A101" s="24"/>
      <c r="B101" s="24"/>
      <c r="C101" s="24">
        <v>4750</v>
      </c>
      <c r="D101" s="19" t="s">
        <v>80</v>
      </c>
      <c r="E101" s="58">
        <v>600</v>
      </c>
      <c r="F101" s="42">
        <v>610</v>
      </c>
      <c r="G101" s="42">
        <v>610</v>
      </c>
      <c r="H101" s="42"/>
      <c r="I101" s="42">
        <v>610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14"/>
    </row>
    <row r="102" spans="1:20" s="31" customFormat="1" ht="12.75">
      <c r="A102" s="23"/>
      <c r="B102" s="23">
        <v>75020</v>
      </c>
      <c r="C102" s="23"/>
      <c r="D102" s="18" t="s">
        <v>42</v>
      </c>
      <c r="E102" s="57">
        <f>SUM(E103:E129)</f>
        <v>3270885</v>
      </c>
      <c r="F102" s="41">
        <f>SUM(F103:F129)</f>
        <v>3745974</v>
      </c>
      <c r="G102" s="41">
        <f>SUM(G103:G129)</f>
        <v>3745974</v>
      </c>
      <c r="H102" s="41">
        <f>SUM(H103:H129)</f>
        <v>2554641</v>
      </c>
      <c r="I102" s="41">
        <f>SUM(I103:I129)</f>
        <v>1185333</v>
      </c>
      <c r="J102" s="41">
        <f aca="true" t="shared" si="20" ref="J102:T102">SUM(J103:J129)</f>
        <v>0</v>
      </c>
      <c r="K102" s="41">
        <f t="shared" si="20"/>
        <v>6000</v>
      </c>
      <c r="L102" s="41">
        <f t="shared" si="20"/>
        <v>0</v>
      </c>
      <c r="M102" s="41">
        <f t="shared" si="20"/>
        <v>0</v>
      </c>
      <c r="N102" s="41">
        <f t="shared" si="20"/>
        <v>0</v>
      </c>
      <c r="O102" s="41">
        <f t="shared" si="20"/>
        <v>0</v>
      </c>
      <c r="P102" s="41">
        <f t="shared" si="20"/>
        <v>0</v>
      </c>
      <c r="Q102" s="41">
        <f t="shared" si="20"/>
        <v>0</v>
      </c>
      <c r="R102" s="41">
        <f t="shared" si="20"/>
        <v>0</v>
      </c>
      <c r="S102" s="41">
        <f t="shared" si="20"/>
        <v>0</v>
      </c>
      <c r="T102" s="41">
        <f t="shared" si="20"/>
        <v>0</v>
      </c>
    </row>
    <row r="103" spans="1:20" s="7" customFormat="1" ht="25.5">
      <c r="A103" s="24"/>
      <c r="B103" s="24"/>
      <c r="C103" s="24">
        <v>3020</v>
      </c>
      <c r="D103" s="19" t="s">
        <v>62</v>
      </c>
      <c r="E103" s="58">
        <v>4500</v>
      </c>
      <c r="F103" s="42">
        <v>6000</v>
      </c>
      <c r="G103" s="42">
        <v>6000</v>
      </c>
      <c r="H103" s="42"/>
      <c r="I103" s="42"/>
      <c r="J103" s="42"/>
      <c r="K103" s="42">
        <v>6000</v>
      </c>
      <c r="L103" s="42"/>
      <c r="M103" s="42"/>
      <c r="N103" s="42"/>
      <c r="O103" s="42"/>
      <c r="P103" s="42"/>
      <c r="Q103" s="42"/>
      <c r="R103" s="42"/>
      <c r="S103" s="42"/>
      <c r="T103" s="14"/>
    </row>
    <row r="104" spans="1:20" s="7" customFormat="1" ht="25.5">
      <c r="A104" s="24"/>
      <c r="B104" s="24"/>
      <c r="C104" s="24">
        <v>4010</v>
      </c>
      <c r="D104" s="19" t="s">
        <v>63</v>
      </c>
      <c r="E104" s="58">
        <v>1807249</v>
      </c>
      <c r="F104" s="42">
        <v>1982903</v>
      </c>
      <c r="G104" s="42">
        <v>1982903</v>
      </c>
      <c r="H104" s="42">
        <v>1982903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14"/>
    </row>
    <row r="105" spans="1:20" s="7" customFormat="1" ht="12.75">
      <c r="A105" s="24"/>
      <c r="B105" s="24"/>
      <c r="C105" s="24">
        <v>4040</v>
      </c>
      <c r="D105" s="19" t="s">
        <v>156</v>
      </c>
      <c r="E105" s="58">
        <v>124099</v>
      </c>
      <c r="F105" s="42">
        <v>132510</v>
      </c>
      <c r="G105" s="42">
        <v>132510</v>
      </c>
      <c r="H105" s="42">
        <v>132510</v>
      </c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14"/>
    </row>
    <row r="106" spans="1:20" s="7" customFormat="1" ht="12.75">
      <c r="A106" s="24"/>
      <c r="B106" s="24"/>
      <c r="C106" s="24">
        <v>4110</v>
      </c>
      <c r="D106" s="19" t="s">
        <v>64</v>
      </c>
      <c r="E106" s="58">
        <v>283846</v>
      </c>
      <c r="F106" s="42">
        <v>309335</v>
      </c>
      <c r="G106" s="42">
        <v>309335</v>
      </c>
      <c r="H106" s="42">
        <v>309335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14"/>
    </row>
    <row r="107" spans="1:20" s="7" customFormat="1" ht="12.75">
      <c r="A107" s="24"/>
      <c r="B107" s="24"/>
      <c r="C107" s="24">
        <v>4120</v>
      </c>
      <c r="D107" s="19" t="s">
        <v>65</v>
      </c>
      <c r="E107" s="58">
        <v>45782</v>
      </c>
      <c r="F107" s="42">
        <v>48000</v>
      </c>
      <c r="G107" s="42">
        <v>48000</v>
      </c>
      <c r="H107" s="42">
        <v>48000</v>
      </c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14"/>
    </row>
    <row r="108" spans="1:20" s="7" customFormat="1" ht="36.75" customHeight="1">
      <c r="A108" s="24"/>
      <c r="B108" s="24"/>
      <c r="C108" s="24">
        <v>4140</v>
      </c>
      <c r="D108" s="19" t="s">
        <v>66</v>
      </c>
      <c r="E108" s="58">
        <v>43500</v>
      </c>
      <c r="F108" s="42">
        <v>49893</v>
      </c>
      <c r="G108" s="42">
        <v>49893</v>
      </c>
      <c r="H108" s="42">
        <v>49893</v>
      </c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14"/>
    </row>
    <row r="109" spans="1:20" s="7" customFormat="1" ht="12.75">
      <c r="A109" s="24"/>
      <c r="B109" s="24"/>
      <c r="C109" s="24">
        <v>4170</v>
      </c>
      <c r="D109" s="19" t="s">
        <v>59</v>
      </c>
      <c r="E109" s="58">
        <v>32800</v>
      </c>
      <c r="F109" s="42">
        <v>32000</v>
      </c>
      <c r="G109" s="42">
        <v>32000</v>
      </c>
      <c r="H109" s="42">
        <v>32000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14"/>
    </row>
    <row r="110" spans="1:20" s="7" customFormat="1" ht="12.75">
      <c r="A110" s="24"/>
      <c r="B110" s="24"/>
      <c r="C110" s="24">
        <v>4210</v>
      </c>
      <c r="D110" s="19" t="s">
        <v>67</v>
      </c>
      <c r="E110" s="58">
        <v>264380</v>
      </c>
      <c r="F110" s="42">
        <v>152385</v>
      </c>
      <c r="G110" s="42">
        <v>152385</v>
      </c>
      <c r="H110" s="42"/>
      <c r="I110" s="42">
        <v>152385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14"/>
    </row>
    <row r="111" spans="1:20" s="7" customFormat="1" ht="12.75">
      <c r="A111" s="24"/>
      <c r="B111" s="24"/>
      <c r="C111" s="24">
        <v>4260</v>
      </c>
      <c r="D111" s="19" t="s">
        <v>68</v>
      </c>
      <c r="E111" s="58">
        <v>74000</v>
      </c>
      <c r="F111" s="42">
        <v>80000</v>
      </c>
      <c r="G111" s="42">
        <v>80000</v>
      </c>
      <c r="H111" s="42"/>
      <c r="I111" s="42">
        <v>80000</v>
      </c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14"/>
    </row>
    <row r="112" spans="1:20" s="7" customFormat="1" ht="12.75">
      <c r="A112" s="24"/>
      <c r="B112" s="24"/>
      <c r="C112" s="24">
        <v>4270</v>
      </c>
      <c r="D112" s="19" t="s">
        <v>69</v>
      </c>
      <c r="E112" s="58">
        <v>123460</v>
      </c>
      <c r="F112" s="42">
        <v>350000</v>
      </c>
      <c r="G112" s="42">
        <v>350000</v>
      </c>
      <c r="H112" s="42"/>
      <c r="I112" s="42">
        <v>350000</v>
      </c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14"/>
    </row>
    <row r="113" spans="1:20" s="7" customFormat="1" ht="12.75">
      <c r="A113" s="24"/>
      <c r="B113" s="24"/>
      <c r="C113" s="24">
        <v>4280</v>
      </c>
      <c r="D113" s="19" t="s">
        <v>70</v>
      </c>
      <c r="E113" s="58">
        <v>2000</v>
      </c>
      <c r="F113" s="42">
        <v>3750</v>
      </c>
      <c r="G113" s="42">
        <v>3750</v>
      </c>
      <c r="H113" s="42"/>
      <c r="I113" s="42">
        <v>3750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14"/>
    </row>
    <row r="114" spans="1:20" s="7" customFormat="1" ht="12.75">
      <c r="A114" s="24"/>
      <c r="B114" s="24"/>
      <c r="C114" s="24">
        <v>4300</v>
      </c>
      <c r="D114" s="19" t="s">
        <v>60</v>
      </c>
      <c r="E114" s="58">
        <v>263860</v>
      </c>
      <c r="F114" s="42">
        <v>352599</v>
      </c>
      <c r="G114" s="42">
        <v>352599</v>
      </c>
      <c r="H114" s="42"/>
      <c r="I114" s="42">
        <v>352599</v>
      </c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14"/>
    </row>
    <row r="115" spans="1:20" s="7" customFormat="1" ht="18" customHeight="1">
      <c r="A115" s="24"/>
      <c r="B115" s="24"/>
      <c r="C115" s="24">
        <v>4350</v>
      </c>
      <c r="D115" s="19" t="s">
        <v>71</v>
      </c>
      <c r="E115" s="58">
        <v>6300</v>
      </c>
      <c r="F115" s="42">
        <v>4500</v>
      </c>
      <c r="G115" s="42">
        <v>4500</v>
      </c>
      <c r="H115" s="42"/>
      <c r="I115" s="42">
        <v>4500</v>
      </c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14"/>
    </row>
    <row r="116" spans="1:20" s="7" customFormat="1" ht="38.25">
      <c r="A116" s="24"/>
      <c r="B116" s="24"/>
      <c r="C116" s="24">
        <v>4360</v>
      </c>
      <c r="D116" s="19" t="s">
        <v>72</v>
      </c>
      <c r="E116" s="58">
        <v>8000</v>
      </c>
      <c r="F116" s="42">
        <v>8599</v>
      </c>
      <c r="G116" s="42">
        <v>8599</v>
      </c>
      <c r="H116" s="42"/>
      <c r="I116" s="42">
        <v>8599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14"/>
    </row>
    <row r="117" spans="1:20" s="7" customFormat="1" ht="38.25">
      <c r="A117" s="24"/>
      <c r="B117" s="24"/>
      <c r="C117" s="24">
        <v>4370</v>
      </c>
      <c r="D117" s="19" t="s">
        <v>73</v>
      </c>
      <c r="E117" s="58">
        <v>19700</v>
      </c>
      <c r="F117" s="42">
        <v>21500</v>
      </c>
      <c r="G117" s="42">
        <v>21500</v>
      </c>
      <c r="H117" s="42"/>
      <c r="I117" s="42">
        <v>21500</v>
      </c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14"/>
    </row>
    <row r="118" spans="1:20" s="7" customFormat="1" ht="25.5">
      <c r="A118" s="24"/>
      <c r="B118" s="24"/>
      <c r="C118" s="24">
        <v>4380</v>
      </c>
      <c r="D118" s="19" t="s">
        <v>96</v>
      </c>
      <c r="E118" s="58">
        <v>1000</v>
      </c>
      <c r="F118" s="42">
        <v>700</v>
      </c>
      <c r="G118" s="42">
        <v>700</v>
      </c>
      <c r="H118" s="42"/>
      <c r="I118" s="42">
        <v>700</v>
      </c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14"/>
    </row>
    <row r="119" spans="1:20" s="7" customFormat="1" ht="12.75">
      <c r="A119" s="24"/>
      <c r="B119" s="24"/>
      <c r="C119" s="24">
        <v>4410</v>
      </c>
      <c r="D119" s="19" t="s">
        <v>74</v>
      </c>
      <c r="E119" s="58">
        <v>20000</v>
      </c>
      <c r="F119" s="42">
        <v>24300</v>
      </c>
      <c r="G119" s="42">
        <v>24300</v>
      </c>
      <c r="H119" s="42"/>
      <c r="I119" s="42">
        <v>24300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14"/>
    </row>
    <row r="120" spans="1:20" s="7" customFormat="1" ht="12.75">
      <c r="A120" s="24"/>
      <c r="B120" s="24"/>
      <c r="C120" s="24">
        <v>4420</v>
      </c>
      <c r="D120" s="19" t="s">
        <v>94</v>
      </c>
      <c r="E120" s="58">
        <v>1000</v>
      </c>
      <c r="F120" s="42">
        <v>2000</v>
      </c>
      <c r="G120" s="42">
        <v>2000</v>
      </c>
      <c r="H120" s="42"/>
      <c r="I120" s="42">
        <v>2000</v>
      </c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14"/>
    </row>
    <row r="121" spans="1:20" s="7" customFormat="1" ht="12.75">
      <c r="A121" s="24"/>
      <c r="B121" s="24"/>
      <c r="C121" s="24">
        <v>4430</v>
      </c>
      <c r="D121" s="19" t="s">
        <v>95</v>
      </c>
      <c r="E121" s="58">
        <v>32050</v>
      </c>
      <c r="F121" s="42">
        <v>36000</v>
      </c>
      <c r="G121" s="42">
        <v>36000</v>
      </c>
      <c r="H121" s="42"/>
      <c r="I121" s="42">
        <v>36000</v>
      </c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14"/>
    </row>
    <row r="122" spans="1:20" s="7" customFormat="1" ht="25.5">
      <c r="A122" s="24"/>
      <c r="B122" s="24"/>
      <c r="C122" s="24">
        <v>4440</v>
      </c>
      <c r="D122" s="19" t="s">
        <v>76</v>
      </c>
      <c r="E122" s="58">
        <v>45672</v>
      </c>
      <c r="F122" s="42">
        <v>47000</v>
      </c>
      <c r="G122" s="42">
        <v>47000</v>
      </c>
      <c r="H122" s="42"/>
      <c r="I122" s="42">
        <v>47000</v>
      </c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14"/>
    </row>
    <row r="123" spans="1:20" s="7" customFormat="1" ht="12.75">
      <c r="A123" s="24"/>
      <c r="B123" s="24"/>
      <c r="C123" s="24">
        <v>4480</v>
      </c>
      <c r="D123" s="19" t="s">
        <v>77</v>
      </c>
      <c r="E123" s="58">
        <v>1300</v>
      </c>
      <c r="F123" s="42">
        <v>1500</v>
      </c>
      <c r="G123" s="42">
        <v>1500</v>
      </c>
      <c r="H123" s="42"/>
      <c r="I123" s="42">
        <v>1500</v>
      </c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14"/>
    </row>
    <row r="124" spans="1:20" s="7" customFormat="1" ht="27.75" customHeight="1">
      <c r="A124" s="24"/>
      <c r="B124" s="24"/>
      <c r="C124" s="24">
        <v>4500</v>
      </c>
      <c r="D124" s="19" t="s">
        <v>153</v>
      </c>
      <c r="E124" s="58">
        <v>100</v>
      </c>
      <c r="F124" s="42">
        <v>150</v>
      </c>
      <c r="G124" s="42">
        <v>150</v>
      </c>
      <c r="H124" s="42"/>
      <c r="I124" s="42">
        <v>150</v>
      </c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14"/>
    </row>
    <row r="125" spans="1:20" s="7" customFormat="1" ht="12.75">
      <c r="A125" s="24"/>
      <c r="B125" s="24"/>
      <c r="C125" s="24">
        <v>4510</v>
      </c>
      <c r="D125" s="19" t="s">
        <v>97</v>
      </c>
      <c r="E125" s="58">
        <v>487</v>
      </c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14"/>
    </row>
    <row r="126" spans="1:20" s="7" customFormat="1" ht="25.5">
      <c r="A126" s="24"/>
      <c r="B126" s="24"/>
      <c r="C126" s="24">
        <v>4700</v>
      </c>
      <c r="D126" s="19" t="s">
        <v>111</v>
      </c>
      <c r="E126" s="58">
        <v>15300</v>
      </c>
      <c r="F126" s="42">
        <v>16000</v>
      </c>
      <c r="G126" s="42">
        <v>16000</v>
      </c>
      <c r="H126" s="42"/>
      <c r="I126" s="42">
        <v>16000</v>
      </c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14"/>
    </row>
    <row r="127" spans="1:20" s="7" customFormat="1" ht="38.25">
      <c r="A127" s="24"/>
      <c r="B127" s="24"/>
      <c r="C127" s="24">
        <v>4740</v>
      </c>
      <c r="D127" s="19" t="s">
        <v>79</v>
      </c>
      <c r="E127" s="58">
        <v>4800</v>
      </c>
      <c r="F127" s="42">
        <v>5000</v>
      </c>
      <c r="G127" s="42">
        <v>5000</v>
      </c>
      <c r="H127" s="42"/>
      <c r="I127" s="42">
        <v>5000</v>
      </c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14"/>
    </row>
    <row r="128" spans="1:20" s="7" customFormat="1" ht="25.5">
      <c r="A128" s="24"/>
      <c r="B128" s="24"/>
      <c r="C128" s="24">
        <v>4750</v>
      </c>
      <c r="D128" s="19" t="s">
        <v>80</v>
      </c>
      <c r="E128" s="58">
        <v>35000</v>
      </c>
      <c r="F128" s="42">
        <v>79350</v>
      </c>
      <c r="G128" s="42">
        <v>79350</v>
      </c>
      <c r="H128" s="42"/>
      <c r="I128" s="42">
        <v>79350</v>
      </c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14"/>
    </row>
    <row r="129" spans="1:20" s="7" customFormat="1" ht="25.5">
      <c r="A129" s="24"/>
      <c r="B129" s="24"/>
      <c r="C129" s="24">
        <v>6060</v>
      </c>
      <c r="D129" s="19" t="s">
        <v>82</v>
      </c>
      <c r="E129" s="58">
        <v>10700</v>
      </c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14"/>
    </row>
    <row r="130" spans="1:20" s="31" customFormat="1" ht="12.75">
      <c r="A130" s="23"/>
      <c r="B130" s="23">
        <v>75045</v>
      </c>
      <c r="C130" s="23"/>
      <c r="D130" s="18" t="s">
        <v>43</v>
      </c>
      <c r="E130" s="57">
        <f>SUM(E131:E135)</f>
        <v>13366.740000000002</v>
      </c>
      <c r="F130" s="41">
        <f>SUM(F131:F135)</f>
        <v>9000</v>
      </c>
      <c r="G130" s="41">
        <f>SUM(G131:G135)</f>
        <v>9000</v>
      </c>
      <c r="H130" s="41">
        <f>SUM(H131:H135)</f>
        <v>6000</v>
      </c>
      <c r="I130" s="41">
        <f>SUM(I131:I135)</f>
        <v>3000</v>
      </c>
      <c r="J130" s="41">
        <f aca="true" t="shared" si="21" ref="J130:T130">SUM(J131:J135)</f>
        <v>0</v>
      </c>
      <c r="K130" s="41">
        <f t="shared" si="21"/>
        <v>0</v>
      </c>
      <c r="L130" s="41">
        <f t="shared" si="21"/>
        <v>0</v>
      </c>
      <c r="M130" s="41">
        <f t="shared" si="21"/>
        <v>0</v>
      </c>
      <c r="N130" s="41">
        <f t="shared" si="21"/>
        <v>0</v>
      </c>
      <c r="O130" s="41">
        <f t="shared" si="21"/>
        <v>0</v>
      </c>
      <c r="P130" s="41">
        <f t="shared" si="21"/>
        <v>0</v>
      </c>
      <c r="Q130" s="41">
        <f t="shared" si="21"/>
        <v>0</v>
      </c>
      <c r="R130" s="41">
        <f t="shared" si="21"/>
        <v>0</v>
      </c>
      <c r="S130" s="41">
        <f t="shared" si="21"/>
        <v>0</v>
      </c>
      <c r="T130" s="41">
        <f t="shared" si="21"/>
        <v>0</v>
      </c>
    </row>
    <row r="131" spans="1:20" s="7" customFormat="1" ht="12.75">
      <c r="A131" s="24"/>
      <c r="B131" s="24"/>
      <c r="C131" s="24">
        <v>4110</v>
      </c>
      <c r="D131" s="19" t="s">
        <v>64</v>
      </c>
      <c r="E131" s="58">
        <v>273.43</v>
      </c>
      <c r="F131" s="42">
        <v>500</v>
      </c>
      <c r="G131" s="42">
        <v>500</v>
      </c>
      <c r="H131" s="42">
        <v>500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14"/>
    </row>
    <row r="132" spans="1:20" s="7" customFormat="1" ht="12.75">
      <c r="A132" s="24"/>
      <c r="B132" s="24"/>
      <c r="C132" s="24">
        <v>4120</v>
      </c>
      <c r="D132" s="19" t="s">
        <v>65</v>
      </c>
      <c r="E132" s="58">
        <v>44.11</v>
      </c>
      <c r="F132" s="42">
        <v>100</v>
      </c>
      <c r="G132" s="42">
        <v>100</v>
      </c>
      <c r="H132" s="42">
        <v>100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14"/>
    </row>
    <row r="133" spans="1:20" s="7" customFormat="1" ht="12.75">
      <c r="A133" s="24"/>
      <c r="B133" s="24"/>
      <c r="C133" s="24">
        <v>4170</v>
      </c>
      <c r="D133" s="19" t="s">
        <v>59</v>
      </c>
      <c r="E133" s="58">
        <v>8840</v>
      </c>
      <c r="F133" s="42">
        <v>5400</v>
      </c>
      <c r="G133" s="42">
        <v>5400</v>
      </c>
      <c r="H133" s="42">
        <v>5400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14"/>
    </row>
    <row r="134" spans="1:20" s="7" customFormat="1" ht="12.75">
      <c r="A134" s="24"/>
      <c r="B134" s="24"/>
      <c r="C134" s="24">
        <v>4210</v>
      </c>
      <c r="D134" s="19" t="s">
        <v>67</v>
      </c>
      <c r="E134" s="58">
        <v>353.2</v>
      </c>
      <c r="F134" s="42">
        <v>1000</v>
      </c>
      <c r="G134" s="42">
        <v>1000</v>
      </c>
      <c r="H134" s="42"/>
      <c r="I134" s="42">
        <v>1000</v>
      </c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14"/>
    </row>
    <row r="135" spans="1:20" s="7" customFormat="1" ht="12.75">
      <c r="A135" s="24"/>
      <c r="B135" s="24"/>
      <c r="C135" s="24">
        <v>4300</v>
      </c>
      <c r="D135" s="19" t="s">
        <v>60</v>
      </c>
      <c r="E135" s="58">
        <v>3856</v>
      </c>
      <c r="F135" s="42">
        <v>2000</v>
      </c>
      <c r="G135" s="42">
        <v>2000</v>
      </c>
      <c r="H135" s="42"/>
      <c r="I135" s="42">
        <v>2000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14"/>
    </row>
    <row r="136" spans="1:20" s="31" customFormat="1" ht="25.5">
      <c r="A136" s="23"/>
      <c r="B136" s="23">
        <v>75075</v>
      </c>
      <c r="C136" s="23"/>
      <c r="D136" s="18" t="s">
        <v>98</v>
      </c>
      <c r="E136" s="57">
        <f aca="true" t="shared" si="22" ref="E136:J136">SUM(E137:E143)</f>
        <v>139470</v>
      </c>
      <c r="F136" s="41">
        <f t="shared" si="22"/>
        <v>135700</v>
      </c>
      <c r="G136" s="41">
        <f t="shared" si="22"/>
        <v>135700</v>
      </c>
      <c r="H136" s="41">
        <f t="shared" si="22"/>
        <v>0</v>
      </c>
      <c r="I136" s="41">
        <f t="shared" si="22"/>
        <v>134700</v>
      </c>
      <c r="J136" s="41">
        <f t="shared" si="22"/>
        <v>1000</v>
      </c>
      <c r="K136" s="41">
        <f aca="true" t="shared" si="23" ref="K136:S136">SUM(K137:K143)</f>
        <v>0</v>
      </c>
      <c r="L136" s="41">
        <f t="shared" si="23"/>
        <v>0</v>
      </c>
      <c r="M136" s="41">
        <f t="shared" si="23"/>
        <v>0</v>
      </c>
      <c r="N136" s="41">
        <f t="shared" si="23"/>
        <v>0</v>
      </c>
      <c r="O136" s="41">
        <f t="shared" si="23"/>
        <v>0</v>
      </c>
      <c r="P136" s="41">
        <f t="shared" si="23"/>
        <v>0</v>
      </c>
      <c r="Q136" s="41">
        <f t="shared" si="23"/>
        <v>0</v>
      </c>
      <c r="R136" s="41">
        <f t="shared" si="23"/>
        <v>0</v>
      </c>
      <c r="S136" s="41">
        <f t="shared" si="23"/>
        <v>0</v>
      </c>
      <c r="T136" s="32"/>
    </row>
    <row r="137" spans="1:20" s="7" customFormat="1" ht="52.5" customHeight="1">
      <c r="A137" s="24"/>
      <c r="B137" s="24"/>
      <c r="C137" s="24">
        <v>2310</v>
      </c>
      <c r="D137" s="19" t="s">
        <v>99</v>
      </c>
      <c r="E137" s="58">
        <v>1500</v>
      </c>
      <c r="F137" s="42">
        <v>1000</v>
      </c>
      <c r="G137" s="42">
        <v>1000</v>
      </c>
      <c r="H137" s="42"/>
      <c r="I137" s="42"/>
      <c r="J137" s="42">
        <v>1000</v>
      </c>
      <c r="K137" s="42"/>
      <c r="L137" s="42"/>
      <c r="M137" s="42"/>
      <c r="N137" s="42"/>
      <c r="O137" s="42"/>
      <c r="P137" s="42"/>
      <c r="Q137" s="42"/>
      <c r="R137" s="42"/>
      <c r="S137" s="42"/>
      <c r="T137" s="14"/>
    </row>
    <row r="138" spans="1:20" s="7" customFormat="1" ht="63.75" customHeight="1">
      <c r="A138" s="24"/>
      <c r="B138" s="24"/>
      <c r="C138" s="24">
        <v>2710</v>
      </c>
      <c r="D138" s="19" t="s">
        <v>100</v>
      </c>
      <c r="E138" s="58">
        <v>2710</v>
      </c>
      <c r="F138" s="42">
        <v>0</v>
      </c>
      <c r="G138" s="42">
        <v>0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14"/>
    </row>
    <row r="139" spans="1:20" s="7" customFormat="1" ht="12.75">
      <c r="A139" s="24"/>
      <c r="B139" s="24"/>
      <c r="C139" s="24">
        <v>4210</v>
      </c>
      <c r="D139" s="19" t="s">
        <v>67</v>
      </c>
      <c r="E139" s="58">
        <v>36000</v>
      </c>
      <c r="F139" s="42">
        <v>34000</v>
      </c>
      <c r="G139" s="42">
        <v>34000</v>
      </c>
      <c r="H139" s="42"/>
      <c r="I139" s="42">
        <v>34000</v>
      </c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14"/>
    </row>
    <row r="140" spans="1:20" s="7" customFormat="1" ht="12.75">
      <c r="A140" s="24"/>
      <c r="B140" s="24"/>
      <c r="C140" s="24">
        <v>4300</v>
      </c>
      <c r="D140" s="19" t="s">
        <v>60</v>
      </c>
      <c r="E140" s="58">
        <v>88400</v>
      </c>
      <c r="F140" s="42">
        <v>92200</v>
      </c>
      <c r="G140" s="42">
        <v>92200</v>
      </c>
      <c r="H140" s="42"/>
      <c r="I140" s="42">
        <v>92200</v>
      </c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14"/>
    </row>
    <row r="141" spans="1:20" s="7" customFormat="1" ht="12.75">
      <c r="A141" s="24"/>
      <c r="B141" s="24"/>
      <c r="C141" s="24">
        <v>4430</v>
      </c>
      <c r="D141" s="19" t="s">
        <v>95</v>
      </c>
      <c r="E141" s="58">
        <v>7900</v>
      </c>
      <c r="F141" s="42">
        <v>8000</v>
      </c>
      <c r="G141" s="42">
        <v>8000</v>
      </c>
      <c r="H141" s="42"/>
      <c r="I141" s="42">
        <v>8000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14"/>
    </row>
    <row r="142" spans="1:20" s="7" customFormat="1" ht="38.25">
      <c r="A142" s="24"/>
      <c r="B142" s="24"/>
      <c r="C142" s="24">
        <v>4740</v>
      </c>
      <c r="D142" s="19" t="s">
        <v>79</v>
      </c>
      <c r="E142" s="58">
        <v>460</v>
      </c>
      <c r="F142" s="42">
        <v>500</v>
      </c>
      <c r="G142" s="42">
        <v>500</v>
      </c>
      <c r="H142" s="42"/>
      <c r="I142" s="42">
        <v>500</v>
      </c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14"/>
    </row>
    <row r="143" spans="1:20" s="7" customFormat="1" ht="25.5">
      <c r="A143" s="24"/>
      <c r="B143" s="24"/>
      <c r="C143" s="24">
        <v>4750</v>
      </c>
      <c r="D143" s="19" t="s">
        <v>80</v>
      </c>
      <c r="E143" s="58">
        <v>2500</v>
      </c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14"/>
    </row>
    <row r="144" spans="1:20" s="7" customFormat="1" ht="25.5">
      <c r="A144" s="22">
        <v>754</v>
      </c>
      <c r="B144" s="22"/>
      <c r="C144" s="22"/>
      <c r="D144" s="16" t="s">
        <v>44</v>
      </c>
      <c r="E144" s="56">
        <f aca="true" t="shared" si="24" ref="E144:K144">SUM(E145,E147,E178,E180,E183,)</f>
        <v>3767260</v>
      </c>
      <c r="F144" s="40">
        <f t="shared" si="24"/>
        <v>3081463</v>
      </c>
      <c r="G144" s="40">
        <f t="shared" si="24"/>
        <v>3081463</v>
      </c>
      <c r="H144" s="40">
        <f t="shared" si="24"/>
        <v>2657110</v>
      </c>
      <c r="I144" s="40">
        <f t="shared" si="24"/>
        <v>247853</v>
      </c>
      <c r="J144" s="40">
        <f t="shared" si="24"/>
        <v>0</v>
      </c>
      <c r="K144" s="40">
        <f t="shared" si="24"/>
        <v>176500</v>
      </c>
      <c r="L144" s="40"/>
      <c r="M144" s="40"/>
      <c r="N144" s="40"/>
      <c r="O144" s="40"/>
      <c r="P144" s="40"/>
      <c r="Q144" s="40"/>
      <c r="R144" s="40"/>
      <c r="S144" s="40"/>
      <c r="T144" s="14"/>
    </row>
    <row r="145" spans="1:20" s="31" customFormat="1" ht="12.75">
      <c r="A145" s="23"/>
      <c r="B145" s="23">
        <v>75405</v>
      </c>
      <c r="C145" s="23"/>
      <c r="D145" s="18" t="s">
        <v>101</v>
      </c>
      <c r="E145" s="57">
        <f>SUM(E146)</f>
        <v>19750</v>
      </c>
      <c r="F145" s="41">
        <f>SUM(F146)</f>
        <v>0</v>
      </c>
      <c r="G145" s="41">
        <f>SUM(G146)</f>
        <v>0</v>
      </c>
      <c r="H145" s="41">
        <f>SUM(H146)</f>
        <v>0</v>
      </c>
      <c r="I145" s="41">
        <f>SUM(I146)</f>
        <v>0</v>
      </c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32"/>
    </row>
    <row r="146" spans="1:20" s="7" customFormat="1" ht="38.25">
      <c r="A146" s="24"/>
      <c r="B146" s="24"/>
      <c r="C146" s="24">
        <v>6170</v>
      </c>
      <c r="D146" s="19" t="s">
        <v>102</v>
      </c>
      <c r="E146" s="58">
        <v>19750</v>
      </c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14"/>
    </row>
    <row r="147" spans="1:20" s="31" customFormat="1" ht="25.5">
      <c r="A147" s="23"/>
      <c r="B147" s="23">
        <v>75411</v>
      </c>
      <c r="C147" s="23"/>
      <c r="D147" s="18" t="s">
        <v>45</v>
      </c>
      <c r="E147" s="57">
        <f aca="true" t="shared" si="25" ref="E147:K147">SUM(E148:E177)</f>
        <v>3594000</v>
      </c>
      <c r="F147" s="41">
        <f t="shared" si="25"/>
        <v>2887000</v>
      </c>
      <c r="G147" s="41">
        <f t="shared" si="25"/>
        <v>2887000</v>
      </c>
      <c r="H147" s="41">
        <f t="shared" si="25"/>
        <v>2477000</v>
      </c>
      <c r="I147" s="41">
        <f t="shared" si="25"/>
        <v>234000</v>
      </c>
      <c r="J147" s="41">
        <f t="shared" si="25"/>
        <v>0</v>
      </c>
      <c r="K147" s="41">
        <f t="shared" si="25"/>
        <v>176000</v>
      </c>
      <c r="L147" s="41"/>
      <c r="M147" s="41"/>
      <c r="N147" s="41"/>
      <c r="O147" s="41"/>
      <c r="P147" s="41"/>
      <c r="Q147" s="41"/>
      <c r="R147" s="41"/>
      <c r="S147" s="41"/>
      <c r="T147" s="32"/>
    </row>
    <row r="148" spans="1:20" s="7" customFormat="1" ht="25.5">
      <c r="A148" s="24"/>
      <c r="B148" s="24"/>
      <c r="C148" s="24">
        <v>3020</v>
      </c>
      <c r="D148" s="19" t="s">
        <v>62</v>
      </c>
      <c r="E148" s="58">
        <v>2800</v>
      </c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14"/>
    </row>
    <row r="149" spans="1:20" s="7" customFormat="1" ht="38.25">
      <c r="A149" s="24"/>
      <c r="B149" s="24"/>
      <c r="C149" s="24">
        <v>3070</v>
      </c>
      <c r="D149" s="19" t="s">
        <v>103</v>
      </c>
      <c r="E149" s="58">
        <v>158700</v>
      </c>
      <c r="F149" s="42">
        <v>176000</v>
      </c>
      <c r="G149" s="42">
        <v>176000</v>
      </c>
      <c r="H149" s="42"/>
      <c r="I149" s="42"/>
      <c r="J149" s="42"/>
      <c r="K149" s="42">
        <v>176000</v>
      </c>
      <c r="L149" s="42"/>
      <c r="M149" s="42"/>
      <c r="N149" s="42"/>
      <c r="O149" s="42"/>
      <c r="P149" s="42"/>
      <c r="Q149" s="42"/>
      <c r="R149" s="42"/>
      <c r="S149" s="42"/>
      <c r="T149" s="14"/>
    </row>
    <row r="150" spans="1:20" s="7" customFormat="1" ht="25.5">
      <c r="A150" s="24"/>
      <c r="B150" s="24"/>
      <c r="C150" s="24">
        <v>4010</v>
      </c>
      <c r="D150" s="19" t="s">
        <v>63</v>
      </c>
      <c r="E150" s="58">
        <v>43200</v>
      </c>
      <c r="F150" s="42">
        <v>60000</v>
      </c>
      <c r="G150" s="42">
        <v>60000</v>
      </c>
      <c r="H150" s="42">
        <v>60000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14"/>
    </row>
    <row r="151" spans="1:20" s="7" customFormat="1" ht="12.75">
      <c r="A151" s="24"/>
      <c r="B151" s="24"/>
      <c r="C151" s="24">
        <v>4040</v>
      </c>
      <c r="D151" s="19" t="s">
        <v>156</v>
      </c>
      <c r="E151" s="58">
        <v>3300</v>
      </c>
      <c r="F151" s="42">
        <v>5000</v>
      </c>
      <c r="G151" s="42">
        <v>5000</v>
      </c>
      <c r="H151" s="42">
        <v>5000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14"/>
    </row>
    <row r="152" spans="1:20" s="7" customFormat="1" ht="24.75" customHeight="1">
      <c r="A152" s="24"/>
      <c r="B152" s="24"/>
      <c r="C152" s="24">
        <v>4050</v>
      </c>
      <c r="D152" s="19" t="s">
        <v>104</v>
      </c>
      <c r="E152" s="58">
        <v>2027000</v>
      </c>
      <c r="F152" s="42">
        <v>2027000</v>
      </c>
      <c r="G152" s="42">
        <v>2027000</v>
      </c>
      <c r="H152" s="42">
        <v>2027000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14"/>
    </row>
    <row r="153" spans="1:20" s="7" customFormat="1" ht="38.25">
      <c r="A153" s="24"/>
      <c r="B153" s="24"/>
      <c r="C153" s="24">
        <v>4060</v>
      </c>
      <c r="D153" s="19" t="s">
        <v>105</v>
      </c>
      <c r="E153" s="58">
        <v>189000</v>
      </c>
      <c r="F153" s="42">
        <v>130000</v>
      </c>
      <c r="G153" s="42">
        <v>130000</v>
      </c>
      <c r="H153" s="42">
        <v>130000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14"/>
    </row>
    <row r="154" spans="1:20" s="7" customFormat="1" ht="38.25">
      <c r="A154" s="24"/>
      <c r="B154" s="24"/>
      <c r="C154" s="24">
        <v>4070</v>
      </c>
      <c r="D154" s="19" t="s">
        <v>106</v>
      </c>
      <c r="E154" s="58">
        <v>154000</v>
      </c>
      <c r="F154" s="42">
        <v>169000</v>
      </c>
      <c r="G154" s="42">
        <v>169000</v>
      </c>
      <c r="H154" s="42">
        <v>169000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14"/>
    </row>
    <row r="155" spans="1:20" s="7" customFormat="1" ht="51">
      <c r="A155" s="24"/>
      <c r="B155" s="24"/>
      <c r="C155" s="24">
        <v>4080</v>
      </c>
      <c r="D155" s="19" t="s">
        <v>107</v>
      </c>
      <c r="E155" s="58">
        <v>36000</v>
      </c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14"/>
    </row>
    <row r="156" spans="1:20" s="7" customFormat="1" ht="12.75">
      <c r="A156" s="24"/>
      <c r="B156" s="24"/>
      <c r="C156" s="24">
        <v>4110</v>
      </c>
      <c r="D156" s="19" t="s">
        <v>64</v>
      </c>
      <c r="E156" s="58">
        <v>8500</v>
      </c>
      <c r="F156" s="42">
        <v>9500</v>
      </c>
      <c r="G156" s="42">
        <v>9500</v>
      </c>
      <c r="H156" s="42">
        <v>9500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14"/>
    </row>
    <row r="157" spans="1:20" s="7" customFormat="1" ht="12.75">
      <c r="A157" s="24"/>
      <c r="B157" s="24"/>
      <c r="C157" s="24">
        <v>4120</v>
      </c>
      <c r="D157" s="19" t="s">
        <v>65</v>
      </c>
      <c r="E157" s="58">
        <v>1500</v>
      </c>
      <c r="F157" s="42">
        <v>1500</v>
      </c>
      <c r="G157" s="42">
        <v>1500</v>
      </c>
      <c r="H157" s="42">
        <v>1500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14"/>
    </row>
    <row r="158" spans="1:20" s="7" customFormat="1" ht="12.75">
      <c r="A158" s="24"/>
      <c r="B158" s="24"/>
      <c r="C158" s="24">
        <v>4170</v>
      </c>
      <c r="D158" s="19" t="s">
        <v>59</v>
      </c>
      <c r="E158" s="58">
        <v>3000</v>
      </c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14"/>
    </row>
    <row r="159" spans="1:20" s="7" customFormat="1" ht="38.25" customHeight="1">
      <c r="A159" s="24"/>
      <c r="B159" s="24"/>
      <c r="C159" s="24">
        <v>4180</v>
      </c>
      <c r="D159" s="19" t="s">
        <v>157</v>
      </c>
      <c r="E159" s="58">
        <v>76700</v>
      </c>
      <c r="F159" s="42">
        <v>75000</v>
      </c>
      <c r="G159" s="42">
        <v>75000</v>
      </c>
      <c r="H159" s="42">
        <v>75000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14"/>
    </row>
    <row r="160" spans="1:20" s="7" customFormat="1" ht="12.75">
      <c r="A160" s="24"/>
      <c r="B160" s="24"/>
      <c r="C160" s="24">
        <v>4210</v>
      </c>
      <c r="D160" s="19" t="s">
        <v>67</v>
      </c>
      <c r="E160" s="58">
        <v>101800</v>
      </c>
      <c r="F160" s="42">
        <v>54000</v>
      </c>
      <c r="G160" s="42">
        <v>54000</v>
      </c>
      <c r="H160" s="42"/>
      <c r="I160" s="42">
        <v>54000</v>
      </c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14"/>
    </row>
    <row r="161" spans="1:20" s="7" customFormat="1" ht="12.75">
      <c r="A161" s="24"/>
      <c r="B161" s="24"/>
      <c r="C161" s="24">
        <v>4220</v>
      </c>
      <c r="D161" s="19" t="s">
        <v>108</v>
      </c>
      <c r="E161" s="58">
        <v>1000</v>
      </c>
      <c r="F161" s="42">
        <v>1000</v>
      </c>
      <c r="G161" s="42">
        <v>1000</v>
      </c>
      <c r="H161" s="42"/>
      <c r="I161" s="42">
        <v>1000</v>
      </c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14"/>
    </row>
    <row r="162" spans="1:20" s="7" customFormat="1" ht="25.5">
      <c r="A162" s="24"/>
      <c r="B162" s="24"/>
      <c r="C162" s="24">
        <v>4230</v>
      </c>
      <c r="D162" s="19" t="s">
        <v>160</v>
      </c>
      <c r="E162" s="58"/>
      <c r="F162" s="42">
        <v>1000</v>
      </c>
      <c r="G162" s="42">
        <v>1000</v>
      </c>
      <c r="H162" s="42"/>
      <c r="I162" s="42">
        <v>1000</v>
      </c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14"/>
    </row>
    <row r="163" spans="1:20" s="7" customFormat="1" ht="12.75">
      <c r="A163" s="24"/>
      <c r="B163" s="24"/>
      <c r="C163" s="24">
        <v>4250</v>
      </c>
      <c r="D163" s="19" t="s">
        <v>109</v>
      </c>
      <c r="E163" s="58">
        <v>5000</v>
      </c>
      <c r="F163" s="42">
        <v>6000</v>
      </c>
      <c r="G163" s="42">
        <v>6000</v>
      </c>
      <c r="H163" s="42"/>
      <c r="I163" s="42">
        <v>6000</v>
      </c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14"/>
    </row>
    <row r="164" spans="1:20" s="7" customFormat="1" ht="12.75">
      <c r="A164" s="24"/>
      <c r="B164" s="24"/>
      <c r="C164" s="24">
        <v>4260</v>
      </c>
      <c r="D164" s="19" t="s">
        <v>68</v>
      </c>
      <c r="E164" s="58">
        <v>63000</v>
      </c>
      <c r="F164" s="42">
        <v>55000</v>
      </c>
      <c r="G164" s="42">
        <v>55000</v>
      </c>
      <c r="H164" s="42"/>
      <c r="I164" s="42">
        <v>55000</v>
      </c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14"/>
    </row>
    <row r="165" spans="1:20" s="7" customFormat="1" ht="12.75">
      <c r="A165" s="24"/>
      <c r="B165" s="24"/>
      <c r="C165" s="24">
        <v>4270</v>
      </c>
      <c r="D165" s="19" t="s">
        <v>69</v>
      </c>
      <c r="E165" s="58">
        <v>68900</v>
      </c>
      <c r="F165" s="42">
        <v>6000</v>
      </c>
      <c r="G165" s="42">
        <v>6000</v>
      </c>
      <c r="H165" s="42"/>
      <c r="I165" s="42">
        <v>6000</v>
      </c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14"/>
    </row>
    <row r="166" spans="1:20" s="7" customFormat="1" ht="12.75">
      <c r="A166" s="24"/>
      <c r="B166" s="24"/>
      <c r="C166" s="24">
        <v>4280</v>
      </c>
      <c r="D166" s="19" t="s">
        <v>70</v>
      </c>
      <c r="E166" s="58">
        <v>18000</v>
      </c>
      <c r="F166" s="42">
        <v>15000</v>
      </c>
      <c r="G166" s="42">
        <v>15000</v>
      </c>
      <c r="H166" s="42"/>
      <c r="I166" s="42">
        <v>15000</v>
      </c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14"/>
    </row>
    <row r="167" spans="1:20" s="7" customFormat="1" ht="12.75">
      <c r="A167" s="24"/>
      <c r="B167" s="24"/>
      <c r="C167" s="24">
        <v>4300</v>
      </c>
      <c r="D167" s="19" t="s">
        <v>60</v>
      </c>
      <c r="E167" s="58">
        <v>40000</v>
      </c>
      <c r="F167" s="42">
        <v>39000</v>
      </c>
      <c r="G167" s="42">
        <v>39000</v>
      </c>
      <c r="H167" s="42"/>
      <c r="I167" s="42">
        <v>39000</v>
      </c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14"/>
    </row>
    <row r="168" spans="1:20" s="7" customFormat="1" ht="16.5" customHeight="1">
      <c r="A168" s="24"/>
      <c r="B168" s="24"/>
      <c r="C168" s="24">
        <v>4350</v>
      </c>
      <c r="D168" s="19" t="s">
        <v>71</v>
      </c>
      <c r="E168" s="58">
        <v>6900</v>
      </c>
      <c r="F168" s="42">
        <v>6500</v>
      </c>
      <c r="G168" s="42">
        <v>6500</v>
      </c>
      <c r="H168" s="42"/>
      <c r="I168" s="42">
        <v>6500</v>
      </c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14"/>
    </row>
    <row r="169" spans="1:20" s="7" customFormat="1" ht="38.25">
      <c r="A169" s="24"/>
      <c r="B169" s="24"/>
      <c r="C169" s="24">
        <v>4360</v>
      </c>
      <c r="D169" s="19" t="s">
        <v>72</v>
      </c>
      <c r="E169" s="58">
        <v>10000</v>
      </c>
      <c r="F169" s="42">
        <v>9000</v>
      </c>
      <c r="G169" s="42">
        <v>9000</v>
      </c>
      <c r="H169" s="42"/>
      <c r="I169" s="42">
        <v>9000</v>
      </c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14"/>
    </row>
    <row r="170" spans="1:20" s="7" customFormat="1" ht="38.25">
      <c r="A170" s="24"/>
      <c r="B170" s="24"/>
      <c r="C170" s="24">
        <v>4370</v>
      </c>
      <c r="D170" s="19" t="s">
        <v>73</v>
      </c>
      <c r="E170" s="58">
        <v>9500</v>
      </c>
      <c r="F170" s="42">
        <v>8100</v>
      </c>
      <c r="G170" s="42">
        <v>8100</v>
      </c>
      <c r="H170" s="42"/>
      <c r="I170" s="42">
        <v>8100</v>
      </c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14"/>
    </row>
    <row r="171" spans="1:20" s="7" customFormat="1" ht="12.75">
      <c r="A171" s="24"/>
      <c r="B171" s="24"/>
      <c r="C171" s="24">
        <v>4410</v>
      </c>
      <c r="D171" s="19" t="s">
        <v>74</v>
      </c>
      <c r="E171" s="58">
        <v>5000</v>
      </c>
      <c r="F171" s="42">
        <v>5000</v>
      </c>
      <c r="G171" s="42">
        <v>5000</v>
      </c>
      <c r="H171" s="42"/>
      <c r="I171" s="42">
        <v>5000</v>
      </c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14"/>
    </row>
    <row r="172" spans="1:20" s="7" customFormat="1" ht="12.75">
      <c r="A172" s="24"/>
      <c r="B172" s="24"/>
      <c r="C172" s="24">
        <v>4430</v>
      </c>
      <c r="D172" s="19" t="s">
        <v>95</v>
      </c>
      <c r="E172" s="58">
        <v>3000</v>
      </c>
      <c r="F172" s="42">
        <v>5000</v>
      </c>
      <c r="G172" s="42">
        <v>5000</v>
      </c>
      <c r="H172" s="42"/>
      <c r="I172" s="42">
        <v>5000</v>
      </c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14"/>
    </row>
    <row r="173" spans="1:20" s="7" customFormat="1" ht="25.5">
      <c r="A173" s="24"/>
      <c r="B173" s="24"/>
      <c r="C173" s="24">
        <v>4440</v>
      </c>
      <c r="D173" s="19" t="s">
        <v>76</v>
      </c>
      <c r="E173" s="58">
        <v>2000</v>
      </c>
      <c r="F173" s="42">
        <v>2000</v>
      </c>
      <c r="G173" s="42">
        <v>2000</v>
      </c>
      <c r="H173" s="42"/>
      <c r="I173" s="42">
        <v>2000</v>
      </c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14"/>
    </row>
    <row r="174" spans="1:20" s="7" customFormat="1" ht="12.75">
      <c r="A174" s="24"/>
      <c r="B174" s="24"/>
      <c r="C174" s="24">
        <v>4480</v>
      </c>
      <c r="D174" s="19" t="s">
        <v>77</v>
      </c>
      <c r="E174" s="58">
        <v>14800</v>
      </c>
      <c r="F174" s="42">
        <v>15000</v>
      </c>
      <c r="G174" s="42">
        <v>15000</v>
      </c>
      <c r="H174" s="42"/>
      <c r="I174" s="42">
        <v>15000</v>
      </c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14"/>
    </row>
    <row r="175" spans="1:20" s="7" customFormat="1" ht="25.5">
      <c r="A175" s="24"/>
      <c r="B175" s="24"/>
      <c r="C175" s="24">
        <v>4520</v>
      </c>
      <c r="D175" s="19" t="s">
        <v>78</v>
      </c>
      <c r="E175" s="58">
        <v>300</v>
      </c>
      <c r="F175" s="42">
        <v>400</v>
      </c>
      <c r="G175" s="42">
        <v>400</v>
      </c>
      <c r="H175" s="42"/>
      <c r="I175" s="42">
        <v>400</v>
      </c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14"/>
    </row>
    <row r="176" spans="1:20" s="7" customFormat="1" ht="25.5">
      <c r="A176" s="24"/>
      <c r="B176" s="24"/>
      <c r="C176" s="24">
        <v>4750</v>
      </c>
      <c r="D176" s="19" t="s">
        <v>80</v>
      </c>
      <c r="E176" s="58"/>
      <c r="F176" s="42">
        <v>6000</v>
      </c>
      <c r="G176" s="42">
        <v>6000</v>
      </c>
      <c r="H176" s="42"/>
      <c r="I176" s="42">
        <v>6000</v>
      </c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14"/>
    </row>
    <row r="177" spans="1:20" s="7" customFormat="1" ht="25.5">
      <c r="A177" s="24"/>
      <c r="B177" s="24"/>
      <c r="C177" s="24">
        <v>6060</v>
      </c>
      <c r="D177" s="19" t="s">
        <v>82</v>
      </c>
      <c r="E177" s="58">
        <v>541100</v>
      </c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14"/>
    </row>
    <row r="178" spans="1:20" s="31" customFormat="1" ht="12.75">
      <c r="A178" s="23"/>
      <c r="B178" s="23">
        <v>75412</v>
      </c>
      <c r="C178" s="23"/>
      <c r="D178" s="18" t="s">
        <v>110</v>
      </c>
      <c r="E178" s="57">
        <f>SUM(E179)</f>
        <v>1000</v>
      </c>
      <c r="F178" s="41">
        <f>SUM(F179)</f>
        <v>0</v>
      </c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32"/>
    </row>
    <row r="179" spans="1:20" s="7" customFormat="1" ht="63.75">
      <c r="A179" s="24"/>
      <c r="B179" s="24"/>
      <c r="C179" s="24">
        <v>2710</v>
      </c>
      <c r="D179" s="19" t="s">
        <v>163</v>
      </c>
      <c r="E179" s="58">
        <v>1000</v>
      </c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14"/>
    </row>
    <row r="180" spans="1:20" s="31" customFormat="1" ht="12.75">
      <c r="A180" s="23"/>
      <c r="B180" s="23">
        <v>75414</v>
      </c>
      <c r="C180" s="23"/>
      <c r="D180" s="18" t="s">
        <v>46</v>
      </c>
      <c r="E180" s="57">
        <f>SUM(E181:E182)</f>
        <v>2000</v>
      </c>
      <c r="F180" s="41">
        <f>SUM(F181:F182)</f>
        <v>0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32"/>
    </row>
    <row r="181" spans="1:20" s="7" customFormat="1" ht="12.75">
      <c r="A181" s="24"/>
      <c r="B181" s="24"/>
      <c r="C181" s="24">
        <v>4210</v>
      </c>
      <c r="D181" s="19" t="s">
        <v>67</v>
      </c>
      <c r="E181" s="58">
        <v>1000</v>
      </c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14"/>
    </row>
    <row r="182" spans="1:20" s="7" customFormat="1" ht="25.5">
      <c r="A182" s="24"/>
      <c r="B182" s="24"/>
      <c r="C182" s="24">
        <v>4700</v>
      </c>
      <c r="D182" s="19" t="s">
        <v>111</v>
      </c>
      <c r="E182" s="58">
        <v>1000</v>
      </c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14"/>
    </row>
    <row r="183" spans="1:20" s="31" customFormat="1" ht="12.75">
      <c r="A183" s="23"/>
      <c r="B183" s="23">
        <v>75421</v>
      </c>
      <c r="C183" s="23"/>
      <c r="D183" s="18" t="s">
        <v>112</v>
      </c>
      <c r="E183" s="57">
        <f>SUM(E185:E198)</f>
        <v>150510</v>
      </c>
      <c r="F183" s="41">
        <f aca="true" t="shared" si="26" ref="F183:K183">SUM(F184:F198)</f>
        <v>194463</v>
      </c>
      <c r="G183" s="41">
        <f t="shared" si="26"/>
        <v>194463</v>
      </c>
      <c r="H183" s="41">
        <f t="shared" si="26"/>
        <v>180110</v>
      </c>
      <c r="I183" s="41">
        <f t="shared" si="26"/>
        <v>13853</v>
      </c>
      <c r="J183" s="41">
        <f t="shared" si="26"/>
        <v>0</v>
      </c>
      <c r="K183" s="41">
        <f t="shared" si="26"/>
        <v>500</v>
      </c>
      <c r="L183" s="41"/>
      <c r="M183" s="41"/>
      <c r="N183" s="41"/>
      <c r="O183" s="41"/>
      <c r="P183" s="41"/>
      <c r="Q183" s="41"/>
      <c r="R183" s="41"/>
      <c r="S183" s="41"/>
      <c r="T183" s="32"/>
    </row>
    <row r="184" spans="1:20" s="7" customFormat="1" ht="25.5">
      <c r="A184" s="24"/>
      <c r="B184" s="24"/>
      <c r="C184" s="24">
        <v>3020</v>
      </c>
      <c r="D184" s="19" t="s">
        <v>62</v>
      </c>
      <c r="E184" s="58"/>
      <c r="F184" s="42">
        <v>500</v>
      </c>
      <c r="G184" s="42">
        <v>500</v>
      </c>
      <c r="H184" s="42"/>
      <c r="I184" s="42"/>
      <c r="J184" s="42"/>
      <c r="K184" s="42">
        <v>500</v>
      </c>
      <c r="L184" s="42"/>
      <c r="M184" s="42"/>
      <c r="N184" s="42"/>
      <c r="O184" s="42"/>
      <c r="P184" s="42"/>
      <c r="Q184" s="42"/>
      <c r="R184" s="42"/>
      <c r="S184" s="42"/>
      <c r="T184" s="14"/>
    </row>
    <row r="185" spans="1:20" s="7" customFormat="1" ht="25.5">
      <c r="A185" s="24"/>
      <c r="B185" s="24"/>
      <c r="C185" s="24">
        <v>4010</v>
      </c>
      <c r="D185" s="19" t="s">
        <v>63</v>
      </c>
      <c r="E185" s="58">
        <v>110223</v>
      </c>
      <c r="F185" s="42">
        <v>143732</v>
      </c>
      <c r="G185" s="42">
        <v>143732</v>
      </c>
      <c r="H185" s="42">
        <v>143732</v>
      </c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14"/>
    </row>
    <row r="186" spans="1:20" s="7" customFormat="1" ht="12.75">
      <c r="A186" s="24"/>
      <c r="B186" s="24"/>
      <c r="C186" s="24">
        <v>4040</v>
      </c>
      <c r="D186" s="19" t="s">
        <v>156</v>
      </c>
      <c r="E186" s="58">
        <v>6025</v>
      </c>
      <c r="F186" s="42">
        <v>9370</v>
      </c>
      <c r="G186" s="42">
        <v>9370</v>
      </c>
      <c r="H186" s="42">
        <v>9370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14"/>
    </row>
    <row r="187" spans="1:20" s="7" customFormat="1" ht="12.75">
      <c r="A187" s="24"/>
      <c r="B187" s="24"/>
      <c r="C187" s="24">
        <v>4110</v>
      </c>
      <c r="D187" s="19" t="s">
        <v>64</v>
      </c>
      <c r="E187" s="58">
        <v>17685</v>
      </c>
      <c r="F187" s="42">
        <v>23257</v>
      </c>
      <c r="G187" s="42">
        <v>23257</v>
      </c>
      <c r="H187" s="42">
        <v>23257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14"/>
    </row>
    <row r="188" spans="1:20" s="7" customFormat="1" ht="12.75">
      <c r="A188" s="24"/>
      <c r="B188" s="24"/>
      <c r="C188" s="24">
        <v>4120</v>
      </c>
      <c r="D188" s="19" t="s">
        <v>65</v>
      </c>
      <c r="E188" s="58">
        <v>2853</v>
      </c>
      <c r="F188" s="42">
        <v>3751</v>
      </c>
      <c r="G188" s="42">
        <v>3751</v>
      </c>
      <c r="H188" s="42">
        <v>3751</v>
      </c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14"/>
    </row>
    <row r="189" spans="1:20" s="7" customFormat="1" ht="12.75">
      <c r="A189" s="24"/>
      <c r="B189" s="24"/>
      <c r="C189" s="24">
        <v>4210</v>
      </c>
      <c r="D189" s="19" t="s">
        <v>67</v>
      </c>
      <c r="E189" s="58">
        <v>180</v>
      </c>
      <c r="F189" s="42">
        <v>301</v>
      </c>
      <c r="G189" s="42">
        <v>301</v>
      </c>
      <c r="H189" s="42"/>
      <c r="I189" s="42">
        <v>301</v>
      </c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14"/>
    </row>
    <row r="190" spans="1:20" s="7" customFormat="1" ht="12.75">
      <c r="A190" s="24"/>
      <c r="B190" s="24"/>
      <c r="C190" s="24">
        <v>4280</v>
      </c>
      <c r="D190" s="19" t="s">
        <v>70</v>
      </c>
      <c r="E190" s="58">
        <v>77</v>
      </c>
      <c r="F190" s="42">
        <v>300</v>
      </c>
      <c r="G190" s="42">
        <v>300</v>
      </c>
      <c r="H190" s="42"/>
      <c r="I190" s="42">
        <v>300</v>
      </c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14"/>
    </row>
    <row r="191" spans="1:20" s="7" customFormat="1" ht="18" customHeight="1">
      <c r="A191" s="24"/>
      <c r="B191" s="24"/>
      <c r="C191" s="24">
        <v>4350</v>
      </c>
      <c r="D191" s="19" t="s">
        <v>71</v>
      </c>
      <c r="E191" s="58">
        <v>800</v>
      </c>
      <c r="F191" s="42">
        <v>801</v>
      </c>
      <c r="G191" s="42">
        <v>801</v>
      </c>
      <c r="H191" s="42"/>
      <c r="I191" s="42">
        <v>801</v>
      </c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14"/>
    </row>
    <row r="192" spans="1:20" s="7" customFormat="1" ht="38.25">
      <c r="A192" s="24"/>
      <c r="B192" s="24"/>
      <c r="C192" s="24">
        <v>4360</v>
      </c>
      <c r="D192" s="19" t="s">
        <v>72</v>
      </c>
      <c r="E192" s="58">
        <v>1730</v>
      </c>
      <c r="F192" s="42">
        <v>1750</v>
      </c>
      <c r="G192" s="42">
        <v>1750</v>
      </c>
      <c r="H192" s="42"/>
      <c r="I192" s="42">
        <v>1750</v>
      </c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14"/>
    </row>
    <row r="193" spans="1:20" s="7" customFormat="1" ht="38.25">
      <c r="A193" s="24"/>
      <c r="B193" s="24"/>
      <c r="C193" s="24">
        <v>4370</v>
      </c>
      <c r="D193" s="19" t="s">
        <v>73</v>
      </c>
      <c r="E193" s="58">
        <v>990</v>
      </c>
      <c r="F193" s="42">
        <v>1000</v>
      </c>
      <c r="G193" s="42">
        <v>1000</v>
      </c>
      <c r="H193" s="42"/>
      <c r="I193" s="42">
        <v>1000</v>
      </c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14"/>
    </row>
    <row r="194" spans="1:20" s="7" customFormat="1" ht="25.5">
      <c r="A194" s="24"/>
      <c r="B194" s="24"/>
      <c r="C194" s="24">
        <v>4400</v>
      </c>
      <c r="D194" s="19" t="s">
        <v>90</v>
      </c>
      <c r="E194" s="58">
        <v>4938</v>
      </c>
      <c r="F194" s="42">
        <v>4500</v>
      </c>
      <c r="G194" s="42">
        <v>4500</v>
      </c>
      <c r="H194" s="42"/>
      <c r="I194" s="42">
        <v>4500</v>
      </c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14"/>
    </row>
    <row r="195" spans="1:20" s="7" customFormat="1" ht="12.75">
      <c r="A195" s="24"/>
      <c r="B195" s="24"/>
      <c r="C195" s="24">
        <v>4410</v>
      </c>
      <c r="D195" s="19" t="s">
        <v>74</v>
      </c>
      <c r="E195" s="58">
        <v>1400</v>
      </c>
      <c r="F195" s="42">
        <v>1000</v>
      </c>
      <c r="G195" s="42">
        <v>1000</v>
      </c>
      <c r="H195" s="42"/>
      <c r="I195" s="42">
        <v>1000</v>
      </c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14"/>
    </row>
    <row r="196" spans="1:20" s="7" customFormat="1" ht="25.5">
      <c r="A196" s="24"/>
      <c r="B196" s="24"/>
      <c r="C196" s="24">
        <v>4440</v>
      </c>
      <c r="D196" s="19" t="s">
        <v>76</v>
      </c>
      <c r="E196" s="58">
        <v>3001</v>
      </c>
      <c r="F196" s="42">
        <v>3200</v>
      </c>
      <c r="G196" s="42">
        <v>3200</v>
      </c>
      <c r="H196" s="42"/>
      <c r="I196" s="42">
        <v>3200</v>
      </c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14"/>
    </row>
    <row r="197" spans="1:20" s="7" customFormat="1" ht="25.5">
      <c r="A197" s="24"/>
      <c r="B197" s="24"/>
      <c r="C197" s="24">
        <v>4700</v>
      </c>
      <c r="D197" s="19" t="s">
        <v>113</v>
      </c>
      <c r="E197" s="58">
        <v>580</v>
      </c>
      <c r="F197" s="42">
        <v>600</v>
      </c>
      <c r="G197" s="42">
        <v>600</v>
      </c>
      <c r="H197" s="42"/>
      <c r="I197" s="42">
        <v>600</v>
      </c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14"/>
    </row>
    <row r="198" spans="1:20" s="7" customFormat="1" ht="25.5">
      <c r="A198" s="24"/>
      <c r="B198" s="24"/>
      <c r="C198" s="24">
        <v>4750</v>
      </c>
      <c r="D198" s="19" t="s">
        <v>80</v>
      </c>
      <c r="E198" s="58">
        <v>28</v>
      </c>
      <c r="F198" s="42">
        <v>401</v>
      </c>
      <c r="G198" s="42">
        <v>401</v>
      </c>
      <c r="H198" s="42"/>
      <c r="I198" s="42">
        <v>401</v>
      </c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14"/>
    </row>
    <row r="199" spans="1:20" s="7" customFormat="1" ht="12.75">
      <c r="A199" s="22">
        <v>757</v>
      </c>
      <c r="B199" s="22"/>
      <c r="C199" s="22"/>
      <c r="D199" s="16" t="s">
        <v>114</v>
      </c>
      <c r="E199" s="56">
        <f aca="true" t="shared" si="27" ref="E199:K199">SUM(E203,E200)</f>
        <v>1682298</v>
      </c>
      <c r="F199" s="40">
        <f t="shared" si="27"/>
        <v>1057506</v>
      </c>
      <c r="G199" s="40">
        <f t="shared" si="27"/>
        <v>1057506</v>
      </c>
      <c r="H199" s="40">
        <f t="shared" si="27"/>
        <v>0</v>
      </c>
      <c r="I199" s="40">
        <f t="shared" si="27"/>
        <v>0</v>
      </c>
      <c r="J199" s="40">
        <f t="shared" si="27"/>
        <v>0</v>
      </c>
      <c r="K199" s="40">
        <f t="shared" si="27"/>
        <v>0</v>
      </c>
      <c r="L199" s="40"/>
      <c r="M199" s="40">
        <f>SUM(M203)</f>
        <v>592074</v>
      </c>
      <c r="N199" s="40">
        <f>SUM(N200)</f>
        <v>465432</v>
      </c>
      <c r="O199" s="40"/>
      <c r="P199" s="40"/>
      <c r="Q199" s="40"/>
      <c r="R199" s="40"/>
      <c r="S199" s="40"/>
      <c r="T199" s="14"/>
    </row>
    <row r="200" spans="1:20" s="31" customFormat="1" ht="38.25">
      <c r="A200" s="23"/>
      <c r="B200" s="23">
        <v>75702</v>
      </c>
      <c r="C200" s="23"/>
      <c r="D200" s="18" t="s">
        <v>115</v>
      </c>
      <c r="E200" s="57">
        <f aca="true" t="shared" si="28" ref="E200:K200">SUM(E201:E202)</f>
        <v>524056</v>
      </c>
      <c r="F200" s="41">
        <f t="shared" si="28"/>
        <v>465432</v>
      </c>
      <c r="G200" s="41">
        <f t="shared" si="28"/>
        <v>465432</v>
      </c>
      <c r="H200" s="41">
        <f t="shared" si="28"/>
        <v>0</v>
      </c>
      <c r="I200" s="41">
        <f t="shared" si="28"/>
        <v>0</v>
      </c>
      <c r="J200" s="41">
        <f t="shared" si="28"/>
        <v>0</v>
      </c>
      <c r="K200" s="41">
        <f t="shared" si="28"/>
        <v>0</v>
      </c>
      <c r="M200" s="41"/>
      <c r="N200" s="41">
        <f>SUM(N202)</f>
        <v>465432</v>
      </c>
      <c r="O200" s="41"/>
      <c r="P200" s="41"/>
      <c r="Q200" s="41"/>
      <c r="R200" s="41"/>
      <c r="S200" s="41"/>
      <c r="T200" s="32"/>
    </row>
    <row r="201" spans="1:20" s="7" customFormat="1" ht="12.75">
      <c r="A201" s="24"/>
      <c r="B201" s="24"/>
      <c r="C201" s="24">
        <v>4300</v>
      </c>
      <c r="D201" s="19" t="s">
        <v>60</v>
      </c>
      <c r="E201" s="58">
        <v>137131</v>
      </c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14"/>
    </row>
    <row r="202" spans="1:20" s="7" customFormat="1" ht="51">
      <c r="A202" s="24"/>
      <c r="B202" s="24"/>
      <c r="C202" s="24">
        <v>8070</v>
      </c>
      <c r="D202" s="19" t="s">
        <v>116</v>
      </c>
      <c r="E202" s="58">
        <v>386925</v>
      </c>
      <c r="F202" s="42">
        <v>465432</v>
      </c>
      <c r="G202" s="42">
        <v>465432</v>
      </c>
      <c r="H202" s="42"/>
      <c r="I202" s="42"/>
      <c r="J202" s="42"/>
      <c r="L202" s="42"/>
      <c r="M202" s="42"/>
      <c r="N202" s="42">
        <v>465432</v>
      </c>
      <c r="O202" s="42"/>
      <c r="P202" s="42"/>
      <c r="Q202" s="42"/>
      <c r="R202" s="42"/>
      <c r="S202" s="42"/>
      <c r="T202" s="14"/>
    </row>
    <row r="203" spans="1:20" s="31" customFormat="1" ht="51">
      <c r="A203" s="23"/>
      <c r="B203" s="23">
        <v>75704</v>
      </c>
      <c r="C203" s="23"/>
      <c r="D203" s="18" t="s">
        <v>158</v>
      </c>
      <c r="E203" s="57">
        <f aca="true" t="shared" si="29" ref="E203:K203">SUM(E204)</f>
        <v>1158242</v>
      </c>
      <c r="F203" s="41">
        <f t="shared" si="29"/>
        <v>592074</v>
      </c>
      <c r="G203" s="41">
        <f t="shared" si="29"/>
        <v>592074</v>
      </c>
      <c r="H203" s="41">
        <f t="shared" si="29"/>
        <v>0</v>
      </c>
      <c r="I203" s="41">
        <f t="shared" si="29"/>
        <v>0</v>
      </c>
      <c r="J203" s="41">
        <f t="shared" si="29"/>
        <v>0</v>
      </c>
      <c r="K203" s="41">
        <f t="shared" si="29"/>
        <v>0</v>
      </c>
      <c r="L203" s="62"/>
      <c r="M203" s="41">
        <f>SUM(M204)</f>
        <v>592074</v>
      </c>
      <c r="N203" s="41"/>
      <c r="O203" s="41"/>
      <c r="P203" s="41"/>
      <c r="Q203" s="41"/>
      <c r="R203" s="41"/>
      <c r="S203" s="41"/>
      <c r="T203" s="32"/>
    </row>
    <row r="204" spans="1:20" s="7" customFormat="1" ht="25.5">
      <c r="A204" s="24"/>
      <c r="B204" s="24"/>
      <c r="C204" s="24">
        <v>8020</v>
      </c>
      <c r="D204" s="19" t="s">
        <v>117</v>
      </c>
      <c r="E204" s="58">
        <v>1158242</v>
      </c>
      <c r="F204" s="42">
        <v>592074</v>
      </c>
      <c r="G204" s="42">
        <v>592074</v>
      </c>
      <c r="H204" s="42"/>
      <c r="I204" s="42"/>
      <c r="J204" s="42"/>
      <c r="K204" s="42"/>
      <c r="M204" s="42">
        <v>592074</v>
      </c>
      <c r="N204" s="42"/>
      <c r="O204" s="42"/>
      <c r="P204" s="42"/>
      <c r="Q204" s="42"/>
      <c r="R204" s="42"/>
      <c r="S204" s="42"/>
      <c r="T204" s="14"/>
    </row>
    <row r="205" spans="1:20" s="7" customFormat="1" ht="12.75">
      <c r="A205" s="22">
        <v>758</v>
      </c>
      <c r="B205" s="22"/>
      <c r="C205" s="22"/>
      <c r="D205" s="16" t="s">
        <v>118</v>
      </c>
      <c r="E205" s="56">
        <f>SUM(E207)</f>
        <v>0</v>
      </c>
      <c r="F205" s="40">
        <f>SUM(F207)</f>
        <v>214939</v>
      </c>
      <c r="G205" s="40">
        <f>SUM(E205:F205)</f>
        <v>214939</v>
      </c>
      <c r="H205" s="40">
        <f>SUM(H207)</f>
        <v>0</v>
      </c>
      <c r="I205" s="40">
        <f>SUM(I207)</f>
        <v>214939</v>
      </c>
      <c r="J205" s="40">
        <f>SUM(J207)</f>
        <v>0</v>
      </c>
      <c r="K205" s="40"/>
      <c r="L205" s="40"/>
      <c r="M205" s="40"/>
      <c r="N205" s="40"/>
      <c r="O205" s="40"/>
      <c r="P205" s="40"/>
      <c r="Q205" s="40"/>
      <c r="R205" s="40"/>
      <c r="S205" s="42"/>
      <c r="T205" s="14"/>
    </row>
    <row r="206" spans="1:20" s="31" customFormat="1" ht="12.75">
      <c r="A206" s="23"/>
      <c r="B206" s="23">
        <v>75818</v>
      </c>
      <c r="C206" s="23"/>
      <c r="D206" s="18" t="s">
        <v>119</v>
      </c>
      <c r="E206" s="57">
        <f>SUM(E207)</f>
        <v>0</v>
      </c>
      <c r="F206" s="41">
        <f>SUM(F207)</f>
        <v>214939</v>
      </c>
      <c r="G206" s="41">
        <f>SUM(E206:F206)</f>
        <v>214939</v>
      </c>
      <c r="H206" s="41">
        <f>SUM(H207)</f>
        <v>0</v>
      </c>
      <c r="I206" s="41">
        <f>SUM(I207)</f>
        <v>214939</v>
      </c>
      <c r="J206" s="41">
        <f>SUM(J207)</f>
        <v>0</v>
      </c>
      <c r="K206" s="41">
        <f>SUM(K207)</f>
        <v>0</v>
      </c>
      <c r="L206" s="41"/>
      <c r="M206" s="41"/>
      <c r="N206" s="41"/>
      <c r="O206" s="41"/>
      <c r="P206" s="41"/>
      <c r="Q206" s="41"/>
      <c r="R206" s="41"/>
      <c r="S206" s="41"/>
      <c r="T206" s="32"/>
    </row>
    <row r="207" spans="1:20" s="7" customFormat="1" ht="12.75">
      <c r="A207" s="24"/>
      <c r="B207" s="24"/>
      <c r="C207" s="24">
        <v>4810</v>
      </c>
      <c r="D207" s="19" t="s">
        <v>120</v>
      </c>
      <c r="E207" s="58">
        <v>0</v>
      </c>
      <c r="F207" s="42">
        <v>214939</v>
      </c>
      <c r="G207" s="42">
        <v>214939</v>
      </c>
      <c r="H207" s="42"/>
      <c r="I207" s="42">
        <v>214939</v>
      </c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14"/>
    </row>
    <row r="208" spans="1:20" s="7" customFormat="1" ht="12.75">
      <c r="A208" s="22">
        <v>801</v>
      </c>
      <c r="B208" s="22"/>
      <c r="C208" s="22"/>
      <c r="D208" s="16" t="s">
        <v>47</v>
      </c>
      <c r="E208" s="56">
        <f>SUM(E344,E341,E323,E301,E294,E265,E245,E239,E231,E209)</f>
        <v>12470431.129999999</v>
      </c>
      <c r="F208" s="40">
        <f>SUM(F344,F341,F323,F301,F294,F265,F245,F239,F231,F209)</f>
        <v>14428425</v>
      </c>
      <c r="G208" s="40">
        <f aca="true" t="shared" si="30" ref="G208:Q208">SUM(G344,G341,G323,G301,G294,G265,G245,G239,G231,G209)</f>
        <v>11875125</v>
      </c>
      <c r="H208" s="40">
        <f t="shared" si="30"/>
        <v>9225330</v>
      </c>
      <c r="I208" s="40">
        <f t="shared" si="30"/>
        <v>2237592</v>
      </c>
      <c r="J208" s="40">
        <f t="shared" si="30"/>
        <v>314147</v>
      </c>
      <c r="K208" s="40">
        <f t="shared" si="30"/>
        <v>98056</v>
      </c>
      <c r="L208" s="40">
        <f t="shared" si="30"/>
        <v>0</v>
      </c>
      <c r="M208" s="40">
        <f t="shared" si="30"/>
        <v>0</v>
      </c>
      <c r="N208" s="40">
        <f t="shared" si="30"/>
        <v>0</v>
      </c>
      <c r="O208" s="40">
        <f t="shared" si="30"/>
        <v>2553300</v>
      </c>
      <c r="P208" s="40">
        <f t="shared" si="30"/>
        <v>1000000</v>
      </c>
      <c r="Q208" s="40">
        <f t="shared" si="30"/>
        <v>1553300</v>
      </c>
      <c r="R208" s="40"/>
      <c r="S208" s="40"/>
      <c r="T208" s="14"/>
    </row>
    <row r="209" spans="1:20" s="31" customFormat="1" ht="12.75">
      <c r="A209" s="23"/>
      <c r="B209" s="23">
        <v>80102</v>
      </c>
      <c r="C209" s="23"/>
      <c r="D209" s="18" t="s">
        <v>121</v>
      </c>
      <c r="E209" s="57">
        <f>SUM(E210:E230)</f>
        <v>795997.96</v>
      </c>
      <c r="F209" s="41">
        <f>SUM(F210:F230)</f>
        <v>815219</v>
      </c>
      <c r="G209" s="41">
        <f>SUM(G210:G230)</f>
        <v>815219</v>
      </c>
      <c r="H209" s="41">
        <f>SUM(H210:H230)</f>
        <v>679742</v>
      </c>
      <c r="I209" s="41">
        <f>SUM(I210:I230)</f>
        <v>129305</v>
      </c>
      <c r="J209" s="41">
        <f>SUM(J210:J230)</f>
        <v>0</v>
      </c>
      <c r="K209" s="41">
        <f>SUM(K210:K230)</f>
        <v>6172</v>
      </c>
      <c r="L209" s="41">
        <f>SUM(L210:L230)</f>
        <v>0</v>
      </c>
      <c r="M209" s="41">
        <f>SUM(M210:M230)</f>
        <v>0</v>
      </c>
      <c r="N209" s="41"/>
      <c r="O209" s="41"/>
      <c r="P209" s="41"/>
      <c r="Q209" s="41"/>
      <c r="R209" s="41"/>
      <c r="S209" s="41"/>
      <c r="T209" s="32"/>
    </row>
    <row r="210" spans="1:20" s="7" customFormat="1" ht="25.5">
      <c r="A210" s="24"/>
      <c r="B210" s="24"/>
      <c r="C210" s="24">
        <v>3020</v>
      </c>
      <c r="D210" s="19" t="s">
        <v>62</v>
      </c>
      <c r="E210" s="58">
        <v>6369</v>
      </c>
      <c r="F210" s="42">
        <v>6172</v>
      </c>
      <c r="G210" s="42">
        <v>6172</v>
      </c>
      <c r="H210" s="42"/>
      <c r="I210" s="42"/>
      <c r="J210" s="42"/>
      <c r="K210" s="42">
        <v>6172</v>
      </c>
      <c r="L210" s="42"/>
      <c r="M210" s="42"/>
      <c r="N210" s="42"/>
      <c r="O210" s="42"/>
      <c r="P210" s="42"/>
      <c r="Q210" s="42"/>
      <c r="R210" s="42"/>
      <c r="S210" s="42"/>
      <c r="T210" s="14"/>
    </row>
    <row r="211" spans="1:20" s="7" customFormat="1" ht="25.5">
      <c r="A211" s="24"/>
      <c r="B211" s="24"/>
      <c r="C211" s="24">
        <v>4010</v>
      </c>
      <c r="D211" s="19" t="s">
        <v>63</v>
      </c>
      <c r="E211" s="58">
        <v>504236</v>
      </c>
      <c r="F211" s="42">
        <v>530922</v>
      </c>
      <c r="G211" s="42">
        <v>530922</v>
      </c>
      <c r="H211" s="42">
        <v>530922</v>
      </c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14"/>
    </row>
    <row r="212" spans="1:20" s="7" customFormat="1" ht="12.75">
      <c r="A212" s="24"/>
      <c r="B212" s="24"/>
      <c r="C212" s="24">
        <v>4040</v>
      </c>
      <c r="D212" s="19" t="s">
        <v>156</v>
      </c>
      <c r="E212" s="58">
        <v>34694.96</v>
      </c>
      <c r="F212" s="42">
        <v>41500</v>
      </c>
      <c r="G212" s="42">
        <v>41500</v>
      </c>
      <c r="H212" s="42">
        <v>41500</v>
      </c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14"/>
    </row>
    <row r="213" spans="1:20" s="7" customFormat="1" ht="12.75">
      <c r="A213" s="24"/>
      <c r="B213" s="24"/>
      <c r="C213" s="24">
        <v>4110</v>
      </c>
      <c r="D213" s="19" t="s">
        <v>64</v>
      </c>
      <c r="E213" s="58">
        <v>82518</v>
      </c>
      <c r="F213" s="42">
        <v>89220</v>
      </c>
      <c r="G213" s="42">
        <v>89220</v>
      </c>
      <c r="H213" s="42">
        <v>89220</v>
      </c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14"/>
    </row>
    <row r="214" spans="1:20" s="7" customFormat="1" ht="12.75">
      <c r="A214" s="24"/>
      <c r="B214" s="24"/>
      <c r="C214" s="24">
        <v>4120</v>
      </c>
      <c r="D214" s="19" t="s">
        <v>65</v>
      </c>
      <c r="E214" s="58">
        <v>13094</v>
      </c>
      <c r="F214" s="42">
        <v>14100</v>
      </c>
      <c r="G214" s="42">
        <v>14100</v>
      </c>
      <c r="H214" s="42">
        <v>14100</v>
      </c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14"/>
    </row>
    <row r="215" spans="1:20" s="7" customFormat="1" ht="12.75">
      <c r="A215" s="24"/>
      <c r="B215" s="24"/>
      <c r="C215" s="24">
        <v>4170</v>
      </c>
      <c r="D215" s="19" t="s">
        <v>59</v>
      </c>
      <c r="E215" s="58">
        <v>7000</v>
      </c>
      <c r="F215" s="42">
        <v>4000</v>
      </c>
      <c r="G215" s="42">
        <v>4000</v>
      </c>
      <c r="H215" s="42">
        <v>4000</v>
      </c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14"/>
    </row>
    <row r="216" spans="1:20" s="7" customFormat="1" ht="12.75">
      <c r="A216" s="24"/>
      <c r="B216" s="24"/>
      <c r="C216" s="24">
        <v>4210</v>
      </c>
      <c r="D216" s="19" t="s">
        <v>67</v>
      </c>
      <c r="E216" s="58">
        <v>36965</v>
      </c>
      <c r="F216" s="42">
        <v>30766</v>
      </c>
      <c r="G216" s="42">
        <v>30766</v>
      </c>
      <c r="H216" s="42"/>
      <c r="I216" s="42">
        <v>30766</v>
      </c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14"/>
    </row>
    <row r="217" spans="1:20" s="7" customFormat="1" ht="25.5">
      <c r="A217" s="24"/>
      <c r="B217" s="24"/>
      <c r="C217" s="24">
        <v>4240</v>
      </c>
      <c r="D217" s="19" t="s">
        <v>122</v>
      </c>
      <c r="E217" s="58">
        <v>2146</v>
      </c>
      <c r="F217" s="42">
        <v>2000</v>
      </c>
      <c r="G217" s="42">
        <v>2000</v>
      </c>
      <c r="H217" s="42"/>
      <c r="I217" s="42">
        <v>2000</v>
      </c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14"/>
    </row>
    <row r="218" spans="1:20" s="7" customFormat="1" ht="12.75">
      <c r="A218" s="24"/>
      <c r="B218" s="24"/>
      <c r="C218" s="24">
        <v>4260</v>
      </c>
      <c r="D218" s="19" t="s">
        <v>68</v>
      </c>
      <c r="E218" s="58">
        <v>6000</v>
      </c>
      <c r="F218" s="42">
        <v>6060</v>
      </c>
      <c r="G218" s="42">
        <v>6060</v>
      </c>
      <c r="H218" s="42"/>
      <c r="I218" s="42">
        <v>6060</v>
      </c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14"/>
    </row>
    <row r="219" spans="1:20" s="7" customFormat="1" ht="12.75">
      <c r="A219" s="24"/>
      <c r="B219" s="24"/>
      <c r="C219" s="24">
        <v>4270</v>
      </c>
      <c r="D219" s="19" t="s">
        <v>69</v>
      </c>
      <c r="E219" s="58">
        <v>3000</v>
      </c>
      <c r="F219" s="42">
        <v>1500</v>
      </c>
      <c r="G219" s="42">
        <v>1500</v>
      </c>
      <c r="H219" s="42"/>
      <c r="I219" s="42">
        <v>1500</v>
      </c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14"/>
    </row>
    <row r="220" spans="1:20" s="7" customFormat="1" ht="12.75">
      <c r="A220" s="24"/>
      <c r="B220" s="24"/>
      <c r="C220" s="24">
        <v>4280</v>
      </c>
      <c r="D220" s="19" t="s">
        <v>70</v>
      </c>
      <c r="E220" s="58">
        <v>1600</v>
      </c>
      <c r="F220" s="42">
        <v>1200</v>
      </c>
      <c r="G220" s="42">
        <v>1200</v>
      </c>
      <c r="H220" s="42"/>
      <c r="I220" s="42">
        <v>1200</v>
      </c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14"/>
    </row>
    <row r="221" spans="1:20" s="7" customFormat="1" ht="12.75">
      <c r="A221" s="24"/>
      <c r="B221" s="24"/>
      <c r="C221" s="24">
        <v>4300</v>
      </c>
      <c r="D221" s="19" t="s">
        <v>60</v>
      </c>
      <c r="E221" s="58">
        <v>5002</v>
      </c>
      <c r="F221" s="42">
        <v>2896</v>
      </c>
      <c r="G221" s="42">
        <v>2896</v>
      </c>
      <c r="H221" s="42"/>
      <c r="I221" s="42">
        <v>2896</v>
      </c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14"/>
    </row>
    <row r="222" spans="1:20" s="7" customFormat="1" ht="25.5">
      <c r="A222" s="24"/>
      <c r="B222" s="24"/>
      <c r="C222" s="24">
        <v>4350</v>
      </c>
      <c r="D222" s="19" t="s">
        <v>71</v>
      </c>
      <c r="E222" s="58">
        <v>1600</v>
      </c>
      <c r="F222" s="42">
        <v>1616</v>
      </c>
      <c r="G222" s="42">
        <v>1616</v>
      </c>
      <c r="H222" s="42"/>
      <c r="I222" s="42">
        <v>1616</v>
      </c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14"/>
    </row>
    <row r="223" spans="1:20" s="7" customFormat="1" ht="38.25">
      <c r="A223" s="24"/>
      <c r="B223" s="24"/>
      <c r="C223" s="24">
        <v>4370</v>
      </c>
      <c r="D223" s="19" t="s">
        <v>123</v>
      </c>
      <c r="E223" s="58">
        <v>4350</v>
      </c>
      <c r="F223" s="42">
        <v>4200</v>
      </c>
      <c r="G223" s="42">
        <v>4200</v>
      </c>
      <c r="H223" s="42"/>
      <c r="I223" s="42">
        <v>4200</v>
      </c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14"/>
    </row>
    <row r="224" spans="1:20" s="7" customFormat="1" ht="25.5">
      <c r="A224" s="24"/>
      <c r="B224" s="24"/>
      <c r="C224" s="24">
        <v>4400</v>
      </c>
      <c r="D224" s="19" t="s">
        <v>90</v>
      </c>
      <c r="E224" s="58">
        <v>43200</v>
      </c>
      <c r="F224" s="42">
        <v>38800</v>
      </c>
      <c r="G224" s="42">
        <v>38800</v>
      </c>
      <c r="H224" s="42"/>
      <c r="I224" s="42">
        <v>38800</v>
      </c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11"/>
    </row>
    <row r="225" spans="1:20" s="7" customFormat="1" ht="12.75">
      <c r="A225" s="24"/>
      <c r="B225" s="24"/>
      <c r="C225" s="24">
        <v>4410</v>
      </c>
      <c r="D225" s="19" t="s">
        <v>74</v>
      </c>
      <c r="E225" s="58">
        <v>3000</v>
      </c>
      <c r="F225" s="42">
        <v>2000</v>
      </c>
      <c r="G225" s="42">
        <v>2000</v>
      </c>
      <c r="H225" s="42"/>
      <c r="I225" s="42">
        <v>2000</v>
      </c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15"/>
    </row>
    <row r="226" spans="1:20" s="7" customFormat="1" ht="12.75">
      <c r="A226" s="24"/>
      <c r="B226" s="24"/>
      <c r="C226" s="24">
        <v>4430</v>
      </c>
      <c r="D226" s="19" t="s">
        <v>95</v>
      </c>
      <c r="E226" s="58">
        <v>6000</v>
      </c>
      <c r="F226" s="42">
        <v>4000</v>
      </c>
      <c r="G226" s="42">
        <v>4000</v>
      </c>
      <c r="H226" s="42"/>
      <c r="I226" s="42">
        <v>4000</v>
      </c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15"/>
    </row>
    <row r="227" spans="1:20" s="7" customFormat="1" ht="25.5">
      <c r="A227" s="24"/>
      <c r="B227" s="24"/>
      <c r="C227" s="24">
        <v>4440</v>
      </c>
      <c r="D227" s="19" t="s">
        <v>76</v>
      </c>
      <c r="E227" s="58">
        <v>25284</v>
      </c>
      <c r="F227" s="42">
        <v>24896</v>
      </c>
      <c r="G227" s="42">
        <v>24896</v>
      </c>
      <c r="H227" s="42"/>
      <c r="I227" s="42">
        <v>24896</v>
      </c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15"/>
    </row>
    <row r="228" spans="1:20" s="7" customFormat="1" ht="25.5">
      <c r="A228" s="24"/>
      <c r="B228" s="24"/>
      <c r="C228" s="24">
        <v>4700</v>
      </c>
      <c r="D228" s="19" t="s">
        <v>113</v>
      </c>
      <c r="E228" s="58">
        <v>1650</v>
      </c>
      <c r="F228" s="42">
        <v>1000</v>
      </c>
      <c r="G228" s="42">
        <v>1000</v>
      </c>
      <c r="H228" s="42"/>
      <c r="I228" s="42">
        <v>1000</v>
      </c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15"/>
    </row>
    <row r="229" spans="1:20" s="7" customFormat="1" ht="38.25">
      <c r="A229" s="24"/>
      <c r="B229" s="24"/>
      <c r="C229" s="24">
        <v>4740</v>
      </c>
      <c r="D229" s="19" t="s">
        <v>79</v>
      </c>
      <c r="E229" s="58">
        <v>1035</v>
      </c>
      <c r="F229" s="42">
        <v>1045</v>
      </c>
      <c r="G229" s="42">
        <v>1045</v>
      </c>
      <c r="H229" s="42"/>
      <c r="I229" s="42">
        <v>1045</v>
      </c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15"/>
    </row>
    <row r="230" spans="1:20" s="7" customFormat="1" ht="25.5">
      <c r="A230" s="24"/>
      <c r="B230" s="24"/>
      <c r="C230" s="24">
        <v>4750</v>
      </c>
      <c r="D230" s="19" t="s">
        <v>80</v>
      </c>
      <c r="E230" s="58">
        <v>7254</v>
      </c>
      <c r="F230" s="42">
        <v>7326</v>
      </c>
      <c r="G230" s="42">
        <v>7326</v>
      </c>
      <c r="H230" s="42"/>
      <c r="I230" s="42">
        <v>7326</v>
      </c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15"/>
    </row>
    <row r="231" spans="1:20" s="31" customFormat="1" ht="12.75">
      <c r="A231" s="23"/>
      <c r="B231" s="23">
        <v>80110</v>
      </c>
      <c r="C231" s="23"/>
      <c r="D231" s="18" t="s">
        <v>124</v>
      </c>
      <c r="E231" s="57">
        <f>SUM(E232:E238)</f>
        <v>860061</v>
      </c>
      <c r="F231" s="41">
        <f>SUM(F232:F238)</f>
        <v>712070</v>
      </c>
      <c r="G231" s="41">
        <f>SUM(G232:G238)</f>
        <v>712070</v>
      </c>
      <c r="H231" s="41">
        <f>SUM(H232:H238)</f>
        <v>586107</v>
      </c>
      <c r="I231" s="41">
        <f>SUM(I232:I238)</f>
        <v>106624</v>
      </c>
      <c r="J231" s="41">
        <f>SUM(J232:J238)</f>
        <v>0</v>
      </c>
      <c r="K231" s="41">
        <f>SUM(K232:K238)</f>
        <v>19339</v>
      </c>
      <c r="L231" s="41">
        <f>SUM(L232:L238)</f>
        <v>0</v>
      </c>
      <c r="M231" s="41">
        <f>SUM(M232:M238)</f>
        <v>0</v>
      </c>
      <c r="N231" s="41"/>
      <c r="O231" s="41"/>
      <c r="P231" s="41"/>
      <c r="Q231" s="41"/>
      <c r="R231" s="41"/>
      <c r="S231" s="41"/>
      <c r="T231" s="30"/>
    </row>
    <row r="232" spans="1:20" s="7" customFormat="1" ht="25.5">
      <c r="A232" s="24"/>
      <c r="B232" s="24"/>
      <c r="C232" s="24">
        <v>3020</v>
      </c>
      <c r="D232" s="19" t="s">
        <v>62</v>
      </c>
      <c r="E232" s="58">
        <v>24563</v>
      </c>
      <c r="F232" s="42">
        <v>19339</v>
      </c>
      <c r="G232" s="42">
        <v>19339</v>
      </c>
      <c r="H232" s="42"/>
      <c r="I232" s="42"/>
      <c r="J232" s="42"/>
      <c r="K232" s="42">
        <v>19339</v>
      </c>
      <c r="L232" s="42"/>
      <c r="M232" s="42"/>
      <c r="N232" s="42"/>
      <c r="O232" s="42"/>
      <c r="P232" s="42"/>
      <c r="Q232" s="42"/>
      <c r="R232" s="42"/>
      <c r="S232" s="42"/>
      <c r="T232" s="15"/>
    </row>
    <row r="233" spans="1:20" s="7" customFormat="1" ht="25.5">
      <c r="A233" s="24"/>
      <c r="B233" s="24"/>
      <c r="C233" s="24">
        <v>4010</v>
      </c>
      <c r="D233" s="19" t="s">
        <v>63</v>
      </c>
      <c r="E233" s="58">
        <v>576917</v>
      </c>
      <c r="F233" s="42">
        <v>442857</v>
      </c>
      <c r="G233" s="42">
        <v>442857</v>
      </c>
      <c r="H233" s="42">
        <v>442857</v>
      </c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15"/>
    </row>
    <row r="234" spans="1:20" s="7" customFormat="1" ht="12.75">
      <c r="A234" s="24"/>
      <c r="B234" s="24"/>
      <c r="C234" s="24">
        <v>4040</v>
      </c>
      <c r="D234" s="19" t="s">
        <v>156</v>
      </c>
      <c r="E234" s="58">
        <v>37601</v>
      </c>
      <c r="F234" s="42">
        <v>48875</v>
      </c>
      <c r="G234" s="42">
        <v>48875</v>
      </c>
      <c r="H234" s="42">
        <v>48875</v>
      </c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15"/>
    </row>
    <row r="235" spans="1:20" s="7" customFormat="1" ht="12.75">
      <c r="A235" s="24"/>
      <c r="B235" s="24"/>
      <c r="C235" s="24">
        <v>4110</v>
      </c>
      <c r="D235" s="19" t="s">
        <v>64</v>
      </c>
      <c r="E235" s="58">
        <v>98425</v>
      </c>
      <c r="F235" s="42">
        <v>78044</v>
      </c>
      <c r="G235" s="42">
        <v>78044</v>
      </c>
      <c r="H235" s="42">
        <v>78044</v>
      </c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15"/>
    </row>
    <row r="236" spans="1:20" s="7" customFormat="1" ht="12.75">
      <c r="A236" s="24"/>
      <c r="B236" s="24"/>
      <c r="C236" s="24">
        <v>4120</v>
      </c>
      <c r="D236" s="19" t="s">
        <v>65</v>
      </c>
      <c r="E236" s="58">
        <v>15842</v>
      </c>
      <c r="F236" s="42">
        <v>16331</v>
      </c>
      <c r="G236" s="42">
        <v>16331</v>
      </c>
      <c r="H236" s="42">
        <v>16331</v>
      </c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15"/>
    </row>
    <row r="237" spans="1:20" s="7" customFormat="1" ht="12.75">
      <c r="A237" s="24"/>
      <c r="B237" s="24"/>
      <c r="C237" s="24">
        <v>4300</v>
      </c>
      <c r="D237" s="19" t="s">
        <v>60</v>
      </c>
      <c r="E237" s="58">
        <v>67343</v>
      </c>
      <c r="F237" s="42">
        <v>62581</v>
      </c>
      <c r="G237" s="42">
        <v>62581</v>
      </c>
      <c r="H237" s="42"/>
      <c r="I237" s="42">
        <v>62581</v>
      </c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15"/>
    </row>
    <row r="238" spans="1:20" s="7" customFormat="1" ht="25.5">
      <c r="A238" s="24"/>
      <c r="B238" s="24"/>
      <c r="C238" s="24">
        <v>4440</v>
      </c>
      <c r="D238" s="19" t="s">
        <v>76</v>
      </c>
      <c r="E238" s="58">
        <v>39370</v>
      </c>
      <c r="F238" s="42">
        <v>44043</v>
      </c>
      <c r="G238" s="42">
        <v>44043</v>
      </c>
      <c r="H238" s="42"/>
      <c r="I238" s="42">
        <v>44043</v>
      </c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15"/>
    </row>
    <row r="239" spans="1:20" s="7" customFormat="1" ht="12.75">
      <c r="A239" s="23"/>
      <c r="B239" s="23">
        <v>80111</v>
      </c>
      <c r="C239" s="23"/>
      <c r="D239" s="18" t="s">
        <v>125</v>
      </c>
      <c r="E239" s="58">
        <f>SUM(E240:E244)</f>
        <v>509549.66</v>
      </c>
      <c r="F239" s="42">
        <f>SUM(F240:F244)</f>
        <v>551291</v>
      </c>
      <c r="G239" s="42">
        <f>SUM(G240:G244)</f>
        <v>551291</v>
      </c>
      <c r="H239" s="42">
        <f>SUM(H240:H244)</f>
        <v>529772</v>
      </c>
      <c r="I239" s="42">
        <f>SUM(I240:I244)</f>
        <v>21519</v>
      </c>
      <c r="J239" s="42">
        <f>SUM(J240:J244)</f>
        <v>0</v>
      </c>
      <c r="K239" s="42">
        <f>SUM(K240:K244)</f>
        <v>0</v>
      </c>
      <c r="L239" s="42">
        <f>SUM(L240:L244)</f>
        <v>0</v>
      </c>
      <c r="M239" s="42"/>
      <c r="N239" s="42"/>
      <c r="O239" s="42"/>
      <c r="P239" s="42"/>
      <c r="Q239" s="42"/>
      <c r="R239" s="42"/>
      <c r="S239" s="42"/>
      <c r="T239" s="15"/>
    </row>
    <row r="240" spans="1:20" s="7" customFormat="1" ht="25.5">
      <c r="A240" s="24"/>
      <c r="B240" s="24"/>
      <c r="C240" s="24">
        <v>4010</v>
      </c>
      <c r="D240" s="19" t="s">
        <v>63</v>
      </c>
      <c r="E240" s="58">
        <v>387555</v>
      </c>
      <c r="F240" s="42">
        <v>417052</v>
      </c>
      <c r="G240" s="42">
        <v>417052</v>
      </c>
      <c r="H240" s="42">
        <v>417052</v>
      </c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15"/>
    </row>
    <row r="241" spans="1:20" s="7" customFormat="1" ht="12.75">
      <c r="A241" s="24"/>
      <c r="B241" s="24"/>
      <c r="C241" s="24">
        <v>4040</v>
      </c>
      <c r="D241" s="19" t="s">
        <v>156</v>
      </c>
      <c r="E241" s="58">
        <v>26723.66</v>
      </c>
      <c r="F241" s="42">
        <v>31720</v>
      </c>
      <c r="G241" s="42">
        <v>31720</v>
      </c>
      <c r="H241" s="42">
        <v>31720</v>
      </c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15"/>
    </row>
    <row r="242" spans="1:20" s="7" customFormat="1" ht="12.75">
      <c r="A242" s="24"/>
      <c r="B242" s="24"/>
      <c r="C242" s="24">
        <v>4110</v>
      </c>
      <c r="D242" s="19" t="s">
        <v>64</v>
      </c>
      <c r="E242" s="58">
        <v>64241</v>
      </c>
      <c r="F242" s="42">
        <v>70000</v>
      </c>
      <c r="G242" s="42">
        <v>70000</v>
      </c>
      <c r="H242" s="42">
        <v>70000</v>
      </c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15"/>
    </row>
    <row r="243" spans="1:20" s="7" customFormat="1" ht="12.75">
      <c r="A243" s="24"/>
      <c r="B243" s="24"/>
      <c r="C243" s="24">
        <v>4120</v>
      </c>
      <c r="D243" s="19" t="s">
        <v>65</v>
      </c>
      <c r="E243" s="58">
        <v>10194</v>
      </c>
      <c r="F243" s="42">
        <v>11000</v>
      </c>
      <c r="G243" s="42">
        <v>11000</v>
      </c>
      <c r="H243" s="42">
        <v>11000</v>
      </c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15"/>
    </row>
    <row r="244" spans="1:20" s="7" customFormat="1" ht="25.5">
      <c r="A244" s="24"/>
      <c r="B244" s="24"/>
      <c r="C244" s="24">
        <v>4440</v>
      </c>
      <c r="D244" s="19" t="s">
        <v>76</v>
      </c>
      <c r="E244" s="58">
        <v>20836</v>
      </c>
      <c r="F244" s="42">
        <v>21519</v>
      </c>
      <c r="G244" s="42">
        <v>21519</v>
      </c>
      <c r="H244" s="42"/>
      <c r="I244" s="42">
        <v>21519</v>
      </c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15"/>
    </row>
    <row r="245" spans="1:20" s="31" customFormat="1" ht="12.75">
      <c r="A245" s="23"/>
      <c r="B245" s="23">
        <v>80120</v>
      </c>
      <c r="C245" s="23"/>
      <c r="D245" s="18" t="s">
        <v>126</v>
      </c>
      <c r="E245" s="57">
        <f>SUM(E246:E264)</f>
        <v>3806698</v>
      </c>
      <c r="F245" s="41">
        <f>SUM(F246:F264)</f>
        <v>3292323</v>
      </c>
      <c r="G245" s="41">
        <f>SUM(G246:G264)</f>
        <v>3292323</v>
      </c>
      <c r="H245" s="41">
        <f>SUM(H246:H264)</f>
        <v>2970160</v>
      </c>
      <c r="I245" s="41">
        <f>SUM(I246:I264)</f>
        <v>303799</v>
      </c>
      <c r="J245" s="41">
        <f>SUM(J246:J264)</f>
        <v>0</v>
      </c>
      <c r="K245" s="41">
        <f>SUM(K246:K264)</f>
        <v>18364</v>
      </c>
      <c r="L245" s="41">
        <f>SUM(L246:L264)</f>
        <v>0</v>
      </c>
      <c r="M245" s="41"/>
      <c r="N245" s="41"/>
      <c r="O245" s="41"/>
      <c r="P245" s="41"/>
      <c r="Q245" s="41"/>
      <c r="R245" s="41"/>
      <c r="S245" s="41"/>
      <c r="T245" s="30"/>
    </row>
    <row r="246" spans="1:20" s="7" customFormat="1" ht="25.5">
      <c r="A246" s="24"/>
      <c r="B246" s="24"/>
      <c r="C246" s="24">
        <v>3020</v>
      </c>
      <c r="D246" s="19" t="s">
        <v>62</v>
      </c>
      <c r="E246" s="58">
        <v>21737</v>
      </c>
      <c r="F246" s="42">
        <v>18364</v>
      </c>
      <c r="G246" s="42">
        <v>18364</v>
      </c>
      <c r="H246" s="42"/>
      <c r="I246" s="42"/>
      <c r="J246" s="42"/>
      <c r="K246" s="42">
        <v>18364</v>
      </c>
      <c r="L246" s="42"/>
      <c r="M246" s="42"/>
      <c r="N246" s="42"/>
      <c r="O246" s="42"/>
      <c r="P246" s="42"/>
      <c r="Q246" s="42"/>
      <c r="R246" s="42"/>
      <c r="S246" s="42"/>
      <c r="T246" s="15"/>
    </row>
    <row r="247" spans="1:20" s="7" customFormat="1" ht="25.5">
      <c r="A247" s="24"/>
      <c r="B247" s="24"/>
      <c r="C247" s="24">
        <v>4010</v>
      </c>
      <c r="D247" s="19" t="s">
        <v>63</v>
      </c>
      <c r="E247" s="58">
        <v>2620360</v>
      </c>
      <c r="F247" s="42">
        <v>2306567</v>
      </c>
      <c r="G247" s="42">
        <v>2306567</v>
      </c>
      <c r="H247" s="42">
        <v>2306567</v>
      </c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15"/>
    </row>
    <row r="248" spans="1:20" s="7" customFormat="1" ht="12.75">
      <c r="A248" s="24"/>
      <c r="B248" s="24"/>
      <c r="C248" s="24">
        <v>4040</v>
      </c>
      <c r="D248" s="19" t="s">
        <v>156</v>
      </c>
      <c r="E248" s="58">
        <v>184338</v>
      </c>
      <c r="F248" s="42">
        <v>214232</v>
      </c>
      <c r="G248" s="42">
        <v>214232</v>
      </c>
      <c r="H248" s="42">
        <v>214232</v>
      </c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15"/>
    </row>
    <row r="249" spans="1:20" s="7" customFormat="1" ht="12.75">
      <c r="A249" s="24"/>
      <c r="B249" s="24"/>
      <c r="C249" s="24">
        <v>4110</v>
      </c>
      <c r="D249" s="19" t="s">
        <v>64</v>
      </c>
      <c r="E249" s="58">
        <v>417027</v>
      </c>
      <c r="F249" s="42">
        <v>386082</v>
      </c>
      <c r="G249" s="42">
        <v>386082</v>
      </c>
      <c r="H249" s="42">
        <v>386082</v>
      </c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15"/>
    </row>
    <row r="250" spans="1:20" s="7" customFormat="1" ht="12.75">
      <c r="A250" s="24"/>
      <c r="B250" s="24"/>
      <c r="C250" s="24">
        <v>4120</v>
      </c>
      <c r="D250" s="19" t="s">
        <v>65</v>
      </c>
      <c r="E250" s="58">
        <v>66778</v>
      </c>
      <c r="F250" s="42">
        <v>63279</v>
      </c>
      <c r="G250" s="42">
        <v>63279</v>
      </c>
      <c r="H250" s="42">
        <v>63279</v>
      </c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15"/>
    </row>
    <row r="251" spans="1:20" s="7" customFormat="1" ht="12.75">
      <c r="A251" s="24"/>
      <c r="B251" s="24"/>
      <c r="C251" s="24">
        <v>4210</v>
      </c>
      <c r="D251" s="19" t="s">
        <v>67</v>
      </c>
      <c r="E251" s="58">
        <v>41342</v>
      </c>
      <c r="F251" s="42">
        <v>19060</v>
      </c>
      <c r="G251" s="42">
        <v>19060</v>
      </c>
      <c r="H251" s="42"/>
      <c r="I251" s="42">
        <v>19060</v>
      </c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15"/>
    </row>
    <row r="252" spans="1:20" s="7" customFormat="1" ht="25.5">
      <c r="A252" s="24"/>
      <c r="B252" s="24"/>
      <c r="C252" s="24">
        <v>4240</v>
      </c>
      <c r="D252" s="19" t="s">
        <v>122</v>
      </c>
      <c r="E252" s="58">
        <v>2715</v>
      </c>
      <c r="F252" s="42">
        <v>2742</v>
      </c>
      <c r="G252" s="42">
        <v>2742</v>
      </c>
      <c r="H252" s="42"/>
      <c r="I252" s="42">
        <v>2742</v>
      </c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15"/>
    </row>
    <row r="253" spans="1:20" s="7" customFormat="1" ht="12.75">
      <c r="A253" s="24"/>
      <c r="B253" s="24"/>
      <c r="C253" s="24">
        <v>4260</v>
      </c>
      <c r="D253" s="19" t="s">
        <v>68</v>
      </c>
      <c r="E253" s="58">
        <v>112610</v>
      </c>
      <c r="F253" s="42">
        <v>106490</v>
      </c>
      <c r="G253" s="42">
        <v>106490</v>
      </c>
      <c r="H253" s="42"/>
      <c r="I253" s="42">
        <v>106490</v>
      </c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15"/>
    </row>
    <row r="254" spans="1:20" s="7" customFormat="1" ht="12.75">
      <c r="A254" s="24"/>
      <c r="B254" s="24"/>
      <c r="C254" s="24">
        <v>4270</v>
      </c>
      <c r="D254" s="19" t="s">
        <v>69</v>
      </c>
      <c r="E254" s="58">
        <v>164056</v>
      </c>
      <c r="F254" s="42">
        <v>500</v>
      </c>
      <c r="G254" s="42">
        <v>500</v>
      </c>
      <c r="H254" s="42"/>
      <c r="I254" s="42">
        <v>500</v>
      </c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15"/>
    </row>
    <row r="255" spans="1:20" s="7" customFormat="1" ht="12.75">
      <c r="A255" s="24"/>
      <c r="B255" s="24"/>
      <c r="C255" s="24">
        <v>4280</v>
      </c>
      <c r="D255" s="19" t="s">
        <v>70</v>
      </c>
      <c r="E255" s="58">
        <v>1340</v>
      </c>
      <c r="F255" s="42">
        <v>1650</v>
      </c>
      <c r="G255" s="42">
        <v>1650</v>
      </c>
      <c r="H255" s="42"/>
      <c r="I255" s="42">
        <v>1650</v>
      </c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15"/>
    </row>
    <row r="256" spans="1:20" s="7" customFormat="1" ht="12.75">
      <c r="A256" s="24"/>
      <c r="B256" s="24"/>
      <c r="C256" s="24">
        <v>4300</v>
      </c>
      <c r="D256" s="19" t="s">
        <v>60</v>
      </c>
      <c r="E256" s="58">
        <v>11550</v>
      </c>
      <c r="F256" s="42">
        <v>9550</v>
      </c>
      <c r="G256" s="42">
        <v>9550</v>
      </c>
      <c r="H256" s="42"/>
      <c r="I256" s="42">
        <v>9550</v>
      </c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15"/>
    </row>
    <row r="257" spans="1:20" s="7" customFormat="1" ht="13.5" customHeight="1">
      <c r="A257" s="24"/>
      <c r="B257" s="24"/>
      <c r="C257" s="24">
        <v>4350</v>
      </c>
      <c r="D257" s="19" t="s">
        <v>71</v>
      </c>
      <c r="E257" s="58">
        <v>2180</v>
      </c>
      <c r="F257" s="42">
        <v>2200</v>
      </c>
      <c r="G257" s="42">
        <v>2200</v>
      </c>
      <c r="H257" s="42"/>
      <c r="I257" s="42">
        <v>2200</v>
      </c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15"/>
    </row>
    <row r="258" spans="1:20" s="7" customFormat="1" ht="38.25">
      <c r="A258" s="24"/>
      <c r="B258" s="24"/>
      <c r="C258" s="24">
        <v>4360</v>
      </c>
      <c r="D258" s="19" t="s">
        <v>72</v>
      </c>
      <c r="E258" s="58">
        <v>735</v>
      </c>
      <c r="F258" s="42">
        <v>740</v>
      </c>
      <c r="G258" s="42">
        <v>740</v>
      </c>
      <c r="H258" s="42"/>
      <c r="I258" s="42">
        <v>740</v>
      </c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15"/>
    </row>
    <row r="259" spans="1:20" s="7" customFormat="1" ht="38.25">
      <c r="A259" s="24"/>
      <c r="B259" s="24"/>
      <c r="C259" s="24">
        <v>4370</v>
      </c>
      <c r="D259" s="19" t="s">
        <v>73</v>
      </c>
      <c r="E259" s="58">
        <v>4200</v>
      </c>
      <c r="F259" s="42">
        <v>4240</v>
      </c>
      <c r="G259" s="42">
        <v>4240</v>
      </c>
      <c r="H259" s="42"/>
      <c r="I259" s="42">
        <v>4240</v>
      </c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15"/>
    </row>
    <row r="260" spans="1:20" s="7" customFormat="1" ht="12.75">
      <c r="A260" s="24"/>
      <c r="B260" s="24"/>
      <c r="C260" s="24">
        <v>4410</v>
      </c>
      <c r="D260" s="19" t="s">
        <v>74</v>
      </c>
      <c r="E260" s="58">
        <v>13220</v>
      </c>
      <c r="F260" s="42">
        <v>9800</v>
      </c>
      <c r="G260" s="42">
        <v>9800</v>
      </c>
      <c r="H260" s="42"/>
      <c r="I260" s="42">
        <v>9800</v>
      </c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15"/>
    </row>
    <row r="261" spans="1:20" s="7" customFormat="1" ht="12.75">
      <c r="A261" s="24"/>
      <c r="B261" s="24"/>
      <c r="C261" s="24">
        <v>4430</v>
      </c>
      <c r="D261" s="19" t="s">
        <v>95</v>
      </c>
      <c r="E261" s="58">
        <v>1528</v>
      </c>
      <c r="F261" s="42">
        <v>1550</v>
      </c>
      <c r="G261" s="42">
        <v>1550</v>
      </c>
      <c r="H261" s="42"/>
      <c r="I261" s="42">
        <v>1550</v>
      </c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15"/>
    </row>
    <row r="262" spans="1:20" s="7" customFormat="1" ht="25.5">
      <c r="A262" s="24"/>
      <c r="B262" s="24"/>
      <c r="C262" s="24">
        <v>4440</v>
      </c>
      <c r="D262" s="19" t="s">
        <v>76</v>
      </c>
      <c r="E262" s="58">
        <v>138812</v>
      </c>
      <c r="F262" s="42">
        <v>143087</v>
      </c>
      <c r="G262" s="42">
        <v>143087</v>
      </c>
      <c r="H262" s="42"/>
      <c r="I262" s="42">
        <v>143087</v>
      </c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15"/>
    </row>
    <row r="263" spans="1:20" s="7" customFormat="1" ht="38.25">
      <c r="A263" s="24"/>
      <c r="B263" s="24"/>
      <c r="C263" s="24">
        <v>4740</v>
      </c>
      <c r="D263" s="19" t="s">
        <v>79</v>
      </c>
      <c r="E263" s="58">
        <v>620</v>
      </c>
      <c r="F263" s="42">
        <v>620</v>
      </c>
      <c r="G263" s="42">
        <v>620</v>
      </c>
      <c r="H263" s="42"/>
      <c r="I263" s="42">
        <v>620</v>
      </c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15"/>
    </row>
    <row r="264" spans="1:20" s="7" customFormat="1" ht="25.5">
      <c r="A264" s="24"/>
      <c r="B264" s="24"/>
      <c r="C264" s="24">
        <v>4750</v>
      </c>
      <c r="D264" s="19" t="s">
        <v>80</v>
      </c>
      <c r="E264" s="58">
        <v>1550</v>
      </c>
      <c r="F264" s="42">
        <v>1570</v>
      </c>
      <c r="G264" s="42">
        <v>1570</v>
      </c>
      <c r="H264" s="42"/>
      <c r="I264" s="42">
        <v>1570</v>
      </c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15"/>
    </row>
    <row r="265" spans="1:20" s="7" customFormat="1" ht="12.75">
      <c r="A265" s="23"/>
      <c r="B265" s="23">
        <v>80130</v>
      </c>
      <c r="C265" s="23"/>
      <c r="D265" s="18" t="s">
        <v>48</v>
      </c>
      <c r="E265" s="57">
        <f aca="true" t="shared" si="31" ref="E265:K265">SUM(E266:E291)</f>
        <v>4323163</v>
      </c>
      <c r="F265" s="41">
        <f>SUM(F266:F293)</f>
        <v>6950658</v>
      </c>
      <c r="G265" s="41">
        <f>SUM(G266:G290)</f>
        <v>4397358</v>
      </c>
      <c r="H265" s="41">
        <f t="shared" si="31"/>
        <v>2841125</v>
      </c>
      <c r="I265" s="41">
        <f t="shared" si="31"/>
        <v>1202991</v>
      </c>
      <c r="J265" s="41">
        <f t="shared" si="31"/>
        <v>303301</v>
      </c>
      <c r="K265" s="41">
        <f t="shared" si="31"/>
        <v>49941</v>
      </c>
      <c r="L265" s="42"/>
      <c r="M265" s="42"/>
      <c r="N265" s="42"/>
      <c r="O265" s="41">
        <f>SUM(O266:O293)</f>
        <v>2553300</v>
      </c>
      <c r="P265" s="41">
        <f>SUM(P266:P293)</f>
        <v>1000000</v>
      </c>
      <c r="Q265" s="41">
        <f>SUM(Q266:Q293)</f>
        <v>1553300</v>
      </c>
      <c r="R265" s="42"/>
      <c r="S265" s="42"/>
      <c r="T265" s="15"/>
    </row>
    <row r="266" spans="1:20" s="7" customFormat="1" ht="38.25">
      <c r="A266" s="24"/>
      <c r="B266" s="24"/>
      <c r="C266" s="24">
        <v>2540</v>
      </c>
      <c r="D266" s="19" t="s">
        <v>127</v>
      </c>
      <c r="E266" s="58">
        <v>325240</v>
      </c>
      <c r="F266" s="42">
        <v>303301</v>
      </c>
      <c r="G266" s="42">
        <v>303301</v>
      </c>
      <c r="H266" s="42"/>
      <c r="I266" s="42"/>
      <c r="J266" s="42">
        <v>303301</v>
      </c>
      <c r="K266" s="42"/>
      <c r="L266" s="42"/>
      <c r="M266" s="42"/>
      <c r="N266" s="42"/>
      <c r="O266" s="42"/>
      <c r="P266" s="42"/>
      <c r="Q266" s="42"/>
      <c r="R266" s="42"/>
      <c r="S266" s="42"/>
      <c r="T266" s="15"/>
    </row>
    <row r="267" spans="1:20" s="7" customFormat="1" ht="25.5">
      <c r="A267" s="24"/>
      <c r="B267" s="24"/>
      <c r="C267" s="24">
        <v>3020</v>
      </c>
      <c r="D267" s="19" t="s">
        <v>62</v>
      </c>
      <c r="E267" s="58">
        <v>59979</v>
      </c>
      <c r="F267" s="42">
        <v>49941</v>
      </c>
      <c r="G267" s="42">
        <v>49941</v>
      </c>
      <c r="H267" s="42"/>
      <c r="I267" s="42"/>
      <c r="J267" s="42"/>
      <c r="K267" s="42">
        <v>49941</v>
      </c>
      <c r="L267" s="42"/>
      <c r="M267" s="42"/>
      <c r="N267" s="42"/>
      <c r="O267" s="42"/>
      <c r="P267" s="42"/>
      <c r="Q267" s="42"/>
      <c r="R267" s="42"/>
      <c r="S267" s="42"/>
      <c r="T267" s="15"/>
    </row>
    <row r="268" spans="1:20" s="7" customFormat="1" ht="25.5">
      <c r="A268" s="24"/>
      <c r="B268" s="24"/>
      <c r="C268" s="24">
        <v>4010</v>
      </c>
      <c r="D268" s="19" t="s">
        <v>63</v>
      </c>
      <c r="E268" s="58">
        <v>2628357</v>
      </c>
      <c r="F268" s="42">
        <v>2138053</v>
      </c>
      <c r="G268" s="42">
        <v>2138053</v>
      </c>
      <c r="H268" s="42">
        <v>2138053</v>
      </c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15"/>
    </row>
    <row r="269" spans="1:20" s="7" customFormat="1" ht="12.75">
      <c r="A269" s="24"/>
      <c r="B269" s="24"/>
      <c r="C269" s="24">
        <v>4040</v>
      </c>
      <c r="D269" s="19" t="s">
        <v>156</v>
      </c>
      <c r="E269" s="58">
        <v>201296</v>
      </c>
      <c r="F269" s="42">
        <v>218294</v>
      </c>
      <c r="G269" s="42">
        <v>218294</v>
      </c>
      <c r="H269" s="42">
        <v>218294</v>
      </c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15"/>
    </row>
    <row r="270" spans="1:20" s="7" customFormat="1" ht="12.75">
      <c r="A270" s="24"/>
      <c r="B270" s="24"/>
      <c r="C270" s="24">
        <v>4110</v>
      </c>
      <c r="D270" s="19" t="s">
        <v>64</v>
      </c>
      <c r="E270" s="58">
        <v>432520</v>
      </c>
      <c r="F270" s="42">
        <v>379070</v>
      </c>
      <c r="G270" s="42">
        <v>379070</v>
      </c>
      <c r="H270" s="42">
        <v>379070</v>
      </c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15"/>
    </row>
    <row r="271" spans="1:20" s="7" customFormat="1" ht="12.75">
      <c r="A271" s="24"/>
      <c r="B271" s="24"/>
      <c r="C271" s="24">
        <v>4120</v>
      </c>
      <c r="D271" s="19" t="s">
        <v>65</v>
      </c>
      <c r="E271" s="58">
        <v>68905</v>
      </c>
      <c r="F271" s="42">
        <v>68274</v>
      </c>
      <c r="G271" s="42">
        <v>68274</v>
      </c>
      <c r="H271" s="42">
        <v>68274</v>
      </c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15"/>
    </row>
    <row r="272" spans="1:20" s="7" customFormat="1" ht="39" customHeight="1">
      <c r="A272" s="24"/>
      <c r="B272" s="24"/>
      <c r="C272" s="24">
        <v>4140</v>
      </c>
      <c r="D272" s="19" t="s">
        <v>66</v>
      </c>
      <c r="E272" s="58">
        <v>3400</v>
      </c>
      <c r="F272" s="42">
        <v>3434</v>
      </c>
      <c r="G272" s="42">
        <v>3434</v>
      </c>
      <c r="H272" s="42">
        <v>3434</v>
      </c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15"/>
    </row>
    <row r="273" spans="1:20" s="7" customFormat="1" ht="12.75">
      <c r="A273" s="24"/>
      <c r="B273" s="24"/>
      <c r="C273" s="24">
        <v>4170</v>
      </c>
      <c r="D273" s="19" t="s">
        <v>59</v>
      </c>
      <c r="E273" s="58">
        <v>33750</v>
      </c>
      <c r="F273" s="42">
        <v>34000</v>
      </c>
      <c r="G273" s="42">
        <v>34000</v>
      </c>
      <c r="H273" s="42">
        <v>34000</v>
      </c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15"/>
    </row>
    <row r="274" spans="1:20" s="7" customFormat="1" ht="12.75">
      <c r="A274" s="24"/>
      <c r="B274" s="24"/>
      <c r="C274" s="24">
        <v>4210</v>
      </c>
      <c r="D274" s="19" t="s">
        <v>67</v>
      </c>
      <c r="E274" s="58">
        <v>84363</v>
      </c>
      <c r="F274" s="42">
        <v>82287</v>
      </c>
      <c r="G274" s="42">
        <v>82287</v>
      </c>
      <c r="H274" s="42"/>
      <c r="I274" s="42">
        <v>82287</v>
      </c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15"/>
    </row>
    <row r="275" spans="1:20" s="7" customFormat="1" ht="25.5">
      <c r="A275" s="24"/>
      <c r="B275" s="24"/>
      <c r="C275" s="24">
        <v>4240</v>
      </c>
      <c r="D275" s="19" t="s">
        <v>122</v>
      </c>
      <c r="E275" s="58">
        <v>15299</v>
      </c>
      <c r="F275" s="42">
        <v>5130</v>
      </c>
      <c r="G275" s="42">
        <v>5130</v>
      </c>
      <c r="H275" s="42"/>
      <c r="I275" s="42">
        <v>5130</v>
      </c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15"/>
    </row>
    <row r="276" spans="1:20" s="7" customFormat="1" ht="12.75">
      <c r="A276" s="24"/>
      <c r="B276" s="24"/>
      <c r="C276" s="24">
        <v>4260</v>
      </c>
      <c r="D276" s="19" t="s">
        <v>68</v>
      </c>
      <c r="E276" s="58">
        <v>115889</v>
      </c>
      <c r="F276" s="42">
        <v>84689</v>
      </c>
      <c r="G276" s="42">
        <v>84689</v>
      </c>
      <c r="H276" s="42"/>
      <c r="I276" s="42">
        <v>84689</v>
      </c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15"/>
    </row>
    <row r="277" spans="1:20" s="7" customFormat="1" ht="12.75">
      <c r="A277" s="24"/>
      <c r="B277" s="24"/>
      <c r="C277" s="24">
        <v>4270</v>
      </c>
      <c r="D277" s="19" t="s">
        <v>69</v>
      </c>
      <c r="E277" s="58">
        <v>1831</v>
      </c>
      <c r="F277" s="42">
        <v>756401</v>
      </c>
      <c r="G277" s="42">
        <v>756401</v>
      </c>
      <c r="H277" s="42"/>
      <c r="I277" s="42">
        <v>756401</v>
      </c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15"/>
    </row>
    <row r="278" spans="1:20" s="7" customFormat="1" ht="12.75">
      <c r="A278" s="24"/>
      <c r="B278" s="24"/>
      <c r="C278" s="24">
        <v>4280</v>
      </c>
      <c r="D278" s="19" t="s">
        <v>70</v>
      </c>
      <c r="E278" s="58">
        <v>2210</v>
      </c>
      <c r="F278" s="42">
        <v>4430</v>
      </c>
      <c r="G278" s="42">
        <v>4430</v>
      </c>
      <c r="H278" s="42"/>
      <c r="I278" s="42">
        <v>4430</v>
      </c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15"/>
    </row>
    <row r="279" spans="1:20" s="7" customFormat="1" ht="12.75">
      <c r="A279" s="24"/>
      <c r="B279" s="24"/>
      <c r="C279" s="24">
        <v>4300</v>
      </c>
      <c r="D279" s="19" t="s">
        <v>60</v>
      </c>
      <c r="E279" s="58">
        <v>73296</v>
      </c>
      <c r="F279" s="42">
        <v>57390</v>
      </c>
      <c r="G279" s="42">
        <v>57390</v>
      </c>
      <c r="H279" s="42"/>
      <c r="I279" s="42">
        <v>57390</v>
      </c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15"/>
    </row>
    <row r="280" spans="1:20" s="7" customFormat="1" ht="14.25" customHeight="1">
      <c r="A280" s="24"/>
      <c r="B280" s="24"/>
      <c r="C280" s="24">
        <v>4350</v>
      </c>
      <c r="D280" s="19" t="s">
        <v>71</v>
      </c>
      <c r="E280" s="58">
        <v>3339</v>
      </c>
      <c r="F280" s="42">
        <v>3349</v>
      </c>
      <c r="G280" s="42">
        <v>3349</v>
      </c>
      <c r="H280" s="42"/>
      <c r="I280" s="42">
        <v>3349</v>
      </c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15"/>
    </row>
    <row r="281" spans="1:20" s="7" customFormat="1" ht="38.25">
      <c r="A281" s="24"/>
      <c r="B281" s="24"/>
      <c r="C281" s="24">
        <v>4360</v>
      </c>
      <c r="D281" s="19" t="s">
        <v>72</v>
      </c>
      <c r="E281" s="58">
        <v>3223</v>
      </c>
      <c r="F281" s="42">
        <v>3231</v>
      </c>
      <c r="G281" s="42">
        <v>3231</v>
      </c>
      <c r="H281" s="42"/>
      <c r="I281" s="42">
        <v>3231</v>
      </c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15"/>
    </row>
    <row r="282" spans="1:20" s="7" customFormat="1" ht="38.25">
      <c r="A282" s="24"/>
      <c r="B282" s="24"/>
      <c r="C282" s="24">
        <v>4370</v>
      </c>
      <c r="D282" s="19" t="s">
        <v>73</v>
      </c>
      <c r="E282" s="58">
        <v>11808</v>
      </c>
      <c r="F282" s="42">
        <v>11881</v>
      </c>
      <c r="G282" s="42">
        <v>11881</v>
      </c>
      <c r="H282" s="42"/>
      <c r="I282" s="42">
        <v>11881</v>
      </c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15"/>
    </row>
    <row r="283" spans="1:20" s="7" customFormat="1" ht="12.75">
      <c r="A283" s="24"/>
      <c r="B283" s="24"/>
      <c r="C283" s="24">
        <v>4410</v>
      </c>
      <c r="D283" s="19" t="s">
        <v>74</v>
      </c>
      <c r="E283" s="58">
        <v>5939</v>
      </c>
      <c r="F283" s="42">
        <v>6088</v>
      </c>
      <c r="G283" s="42">
        <v>6088</v>
      </c>
      <c r="H283" s="42"/>
      <c r="I283" s="42">
        <v>6088</v>
      </c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15"/>
    </row>
    <row r="284" spans="1:20" s="7" customFormat="1" ht="12.75">
      <c r="A284" s="24"/>
      <c r="B284" s="24"/>
      <c r="C284" s="24">
        <v>4430</v>
      </c>
      <c r="D284" s="19" t="s">
        <v>95</v>
      </c>
      <c r="E284" s="58">
        <v>8003</v>
      </c>
      <c r="F284" s="42">
        <v>8063</v>
      </c>
      <c r="G284" s="42">
        <v>8063</v>
      </c>
      <c r="H284" s="42"/>
      <c r="I284" s="42">
        <v>8063</v>
      </c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15"/>
    </row>
    <row r="285" spans="1:20" s="7" customFormat="1" ht="25.5">
      <c r="A285" s="24"/>
      <c r="B285" s="24"/>
      <c r="C285" s="24">
        <v>4440</v>
      </c>
      <c r="D285" s="19" t="s">
        <v>76</v>
      </c>
      <c r="E285" s="58">
        <v>135396</v>
      </c>
      <c r="F285" s="42">
        <v>149904</v>
      </c>
      <c r="G285" s="42">
        <v>149904</v>
      </c>
      <c r="H285" s="42"/>
      <c r="I285" s="42">
        <v>149904</v>
      </c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15"/>
    </row>
    <row r="286" spans="1:20" s="7" customFormat="1" ht="12.75">
      <c r="A286" s="24"/>
      <c r="B286" s="24"/>
      <c r="C286" s="24">
        <v>4480</v>
      </c>
      <c r="D286" s="19" t="s">
        <v>77</v>
      </c>
      <c r="E286" s="58">
        <v>1642</v>
      </c>
      <c r="F286" s="42">
        <v>1640</v>
      </c>
      <c r="G286" s="42">
        <v>1640</v>
      </c>
      <c r="H286" s="42"/>
      <c r="I286" s="42">
        <v>1640</v>
      </c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15"/>
    </row>
    <row r="287" spans="1:20" s="7" customFormat="1" ht="25.5">
      <c r="A287" s="24"/>
      <c r="B287" s="24"/>
      <c r="C287" s="24">
        <v>4520</v>
      </c>
      <c r="D287" s="19" t="s">
        <v>78</v>
      </c>
      <c r="E287" s="58">
        <v>41464</v>
      </c>
      <c r="F287" s="42">
        <v>13700</v>
      </c>
      <c r="G287" s="42">
        <v>13700</v>
      </c>
      <c r="H287" s="42"/>
      <c r="I287" s="42">
        <v>13700</v>
      </c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15"/>
    </row>
    <row r="288" spans="1:20" s="7" customFormat="1" ht="25.5">
      <c r="A288" s="24"/>
      <c r="B288" s="24"/>
      <c r="C288" s="24">
        <v>4700</v>
      </c>
      <c r="D288" s="19" t="s">
        <v>113</v>
      </c>
      <c r="E288" s="58">
        <v>5500</v>
      </c>
      <c r="F288" s="42">
        <v>5035</v>
      </c>
      <c r="G288" s="42">
        <v>5035</v>
      </c>
      <c r="H288" s="42"/>
      <c r="I288" s="42">
        <v>5035</v>
      </c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15"/>
    </row>
    <row r="289" spans="1:20" s="7" customFormat="1" ht="38.25">
      <c r="A289" s="24"/>
      <c r="B289" s="24"/>
      <c r="C289" s="24">
        <v>4740</v>
      </c>
      <c r="D289" s="19" t="s">
        <v>79</v>
      </c>
      <c r="E289" s="58">
        <v>1200</v>
      </c>
      <c r="F289" s="42">
        <v>1208</v>
      </c>
      <c r="G289" s="42">
        <v>1208</v>
      </c>
      <c r="H289" s="42"/>
      <c r="I289" s="42">
        <v>1208</v>
      </c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15"/>
    </row>
    <row r="290" spans="1:20" s="7" customFormat="1" ht="25.5">
      <c r="A290" s="24"/>
      <c r="B290" s="24"/>
      <c r="C290" s="24">
        <v>4750</v>
      </c>
      <c r="D290" s="19" t="s">
        <v>80</v>
      </c>
      <c r="E290" s="58">
        <v>8500</v>
      </c>
      <c r="F290" s="42">
        <v>8565</v>
      </c>
      <c r="G290" s="42">
        <v>8565</v>
      </c>
      <c r="H290" s="42"/>
      <c r="I290" s="42">
        <v>8565</v>
      </c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15"/>
    </row>
    <row r="291" spans="1:20" s="7" customFormat="1" ht="25.5">
      <c r="A291" s="24"/>
      <c r="B291" s="24"/>
      <c r="C291" s="24">
        <v>6050</v>
      </c>
      <c r="D291" s="19" t="s">
        <v>81</v>
      </c>
      <c r="E291" s="58">
        <v>50814</v>
      </c>
      <c r="F291" s="42">
        <v>1000000</v>
      </c>
      <c r="G291" s="42">
        <v>1000000</v>
      </c>
      <c r="H291" s="42"/>
      <c r="I291" s="42"/>
      <c r="J291" s="42"/>
      <c r="K291" s="42"/>
      <c r="L291" s="42"/>
      <c r="M291" s="42"/>
      <c r="N291" s="42"/>
      <c r="O291" s="42">
        <v>1000000</v>
      </c>
      <c r="P291" s="42">
        <v>1000000</v>
      </c>
      <c r="Q291" s="42"/>
      <c r="R291" s="42"/>
      <c r="S291" s="42"/>
      <c r="T291" s="15"/>
    </row>
    <row r="292" spans="1:20" s="7" customFormat="1" ht="25.5">
      <c r="A292" s="24"/>
      <c r="B292" s="24"/>
      <c r="C292" s="24">
        <v>6058</v>
      </c>
      <c r="D292" s="19" t="s">
        <v>81</v>
      </c>
      <c r="E292" s="58"/>
      <c r="F292" s="42">
        <v>1320305</v>
      </c>
      <c r="G292" s="42">
        <v>1320305</v>
      </c>
      <c r="H292" s="42"/>
      <c r="I292" s="42"/>
      <c r="J292" s="42"/>
      <c r="K292" s="42"/>
      <c r="L292" s="42"/>
      <c r="M292" s="42"/>
      <c r="N292" s="42"/>
      <c r="O292" s="42">
        <v>1320305</v>
      </c>
      <c r="P292" s="42"/>
      <c r="Q292" s="42">
        <v>1320305</v>
      </c>
      <c r="R292" s="42"/>
      <c r="S292" s="42"/>
      <c r="T292" s="15"/>
    </row>
    <row r="293" spans="1:20" s="7" customFormat="1" ht="25.5">
      <c r="A293" s="24"/>
      <c r="B293" s="24"/>
      <c r="C293" s="24">
        <v>6059</v>
      </c>
      <c r="D293" s="19" t="s">
        <v>81</v>
      </c>
      <c r="E293" s="58"/>
      <c r="F293" s="42">
        <v>232995</v>
      </c>
      <c r="G293" s="42">
        <v>232995</v>
      </c>
      <c r="H293" s="42"/>
      <c r="I293" s="42"/>
      <c r="J293" s="42"/>
      <c r="K293" s="42"/>
      <c r="L293" s="42"/>
      <c r="M293" s="42"/>
      <c r="N293" s="42"/>
      <c r="O293" s="42">
        <v>232995</v>
      </c>
      <c r="P293" s="42"/>
      <c r="Q293" s="42">
        <v>232995</v>
      </c>
      <c r="R293" s="42"/>
      <c r="S293" s="42"/>
      <c r="T293" s="15"/>
    </row>
    <row r="294" spans="1:20" s="31" customFormat="1" ht="12.75">
      <c r="A294" s="23"/>
      <c r="B294" s="23">
        <v>80134</v>
      </c>
      <c r="C294" s="23"/>
      <c r="D294" s="18" t="s">
        <v>128</v>
      </c>
      <c r="E294" s="57">
        <f>SUM(E295:E300)</f>
        <v>176435.7</v>
      </c>
      <c r="F294" s="41">
        <f>SUM(F295:F300)</f>
        <v>189951</v>
      </c>
      <c r="G294" s="41">
        <f>SUM(G295:G300)</f>
        <v>189951</v>
      </c>
      <c r="H294" s="41">
        <f>SUM(H295:H300)</f>
        <v>180360</v>
      </c>
      <c r="I294" s="41">
        <f>SUM(I295:I300)</f>
        <v>9591</v>
      </c>
      <c r="J294" s="41">
        <f>SUM(J295:J300)</f>
        <v>0</v>
      </c>
      <c r="K294" s="41">
        <f>SUM(K295:K300)</f>
        <v>0</v>
      </c>
      <c r="L294" s="41"/>
      <c r="M294" s="41"/>
      <c r="N294" s="41"/>
      <c r="O294" s="41"/>
      <c r="P294" s="41"/>
      <c r="Q294" s="41"/>
      <c r="R294" s="41"/>
      <c r="S294" s="41"/>
      <c r="T294" s="30"/>
    </row>
    <row r="295" spans="1:20" s="7" customFormat="1" ht="25.5">
      <c r="A295" s="24"/>
      <c r="B295" s="24"/>
      <c r="C295" s="24">
        <v>4010</v>
      </c>
      <c r="D295" s="19" t="s">
        <v>63</v>
      </c>
      <c r="E295" s="58">
        <v>132554</v>
      </c>
      <c r="F295" s="42">
        <v>141950</v>
      </c>
      <c r="G295" s="42">
        <v>141950</v>
      </c>
      <c r="H295" s="42">
        <v>141950</v>
      </c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15"/>
    </row>
    <row r="296" spans="1:20" s="7" customFormat="1" ht="12.75">
      <c r="A296" s="24"/>
      <c r="B296" s="24"/>
      <c r="C296" s="24">
        <v>4040</v>
      </c>
      <c r="D296" s="19" t="s">
        <v>156</v>
      </c>
      <c r="E296" s="58">
        <v>9094.7</v>
      </c>
      <c r="F296" s="42">
        <v>10850</v>
      </c>
      <c r="G296" s="42">
        <v>10850</v>
      </c>
      <c r="H296" s="42">
        <v>10850</v>
      </c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15"/>
    </row>
    <row r="297" spans="1:20" s="7" customFormat="1" ht="12.75">
      <c r="A297" s="24"/>
      <c r="B297" s="24"/>
      <c r="C297" s="24">
        <v>4110</v>
      </c>
      <c r="D297" s="19" t="s">
        <v>64</v>
      </c>
      <c r="E297" s="58">
        <v>21965</v>
      </c>
      <c r="F297" s="42">
        <v>23810</v>
      </c>
      <c r="G297" s="42">
        <v>23810</v>
      </c>
      <c r="H297" s="42">
        <v>23810</v>
      </c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15"/>
    </row>
    <row r="298" spans="1:20" s="7" customFormat="1" ht="12.75">
      <c r="A298" s="24"/>
      <c r="B298" s="24"/>
      <c r="C298" s="24">
        <v>4120</v>
      </c>
      <c r="D298" s="19" t="s">
        <v>65</v>
      </c>
      <c r="E298" s="58">
        <v>3485</v>
      </c>
      <c r="F298" s="42">
        <v>3750</v>
      </c>
      <c r="G298" s="42">
        <v>3750</v>
      </c>
      <c r="H298" s="42">
        <v>3750</v>
      </c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15"/>
    </row>
    <row r="299" spans="1:20" s="7" customFormat="1" ht="12.75">
      <c r="A299" s="24"/>
      <c r="B299" s="24"/>
      <c r="C299" s="24">
        <v>4210</v>
      </c>
      <c r="D299" s="19" t="s">
        <v>67</v>
      </c>
      <c r="E299" s="58">
        <v>2246</v>
      </c>
      <c r="F299" s="42">
        <v>2268</v>
      </c>
      <c r="G299" s="42">
        <v>2268</v>
      </c>
      <c r="H299" s="42"/>
      <c r="I299" s="42">
        <v>2268</v>
      </c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15"/>
    </row>
    <row r="300" spans="1:20" s="7" customFormat="1" ht="25.5">
      <c r="A300" s="24"/>
      <c r="B300" s="24"/>
      <c r="C300" s="24">
        <v>4440</v>
      </c>
      <c r="D300" s="19" t="s">
        <v>76</v>
      </c>
      <c r="E300" s="58">
        <v>7091</v>
      </c>
      <c r="F300" s="42">
        <v>7323</v>
      </c>
      <c r="G300" s="42">
        <v>7323</v>
      </c>
      <c r="H300" s="42"/>
      <c r="I300" s="42">
        <v>7323</v>
      </c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15"/>
    </row>
    <row r="301" spans="1:20" s="31" customFormat="1" ht="38.25">
      <c r="A301" s="23"/>
      <c r="B301" s="23">
        <v>80140</v>
      </c>
      <c r="C301" s="23"/>
      <c r="D301" s="18" t="s">
        <v>129</v>
      </c>
      <c r="E301" s="57">
        <f>SUM(E302:E322)</f>
        <v>1253635</v>
      </c>
      <c r="F301" s="41">
        <f>SUM(F302:F322)</f>
        <v>1262972</v>
      </c>
      <c r="G301" s="41">
        <f>SUM(G302:G322)</f>
        <v>1262972</v>
      </c>
      <c r="H301" s="41">
        <f>SUM(H302:H322)</f>
        <v>995879</v>
      </c>
      <c r="I301" s="41">
        <f>SUM(I302:I322)</f>
        <v>264093</v>
      </c>
      <c r="J301" s="41">
        <f>SUM(J302:J322)</f>
        <v>0</v>
      </c>
      <c r="K301" s="41">
        <f>SUM(K302:K322)</f>
        <v>3000</v>
      </c>
      <c r="L301" s="41">
        <f>SUM(L302:L322)</f>
        <v>0</v>
      </c>
      <c r="M301" s="41"/>
      <c r="N301" s="41"/>
      <c r="O301" s="41"/>
      <c r="P301" s="41"/>
      <c r="Q301" s="41"/>
      <c r="R301" s="41"/>
      <c r="S301" s="41"/>
      <c r="T301" s="30"/>
    </row>
    <row r="302" spans="1:20" s="7" customFormat="1" ht="25.5">
      <c r="A302" s="24"/>
      <c r="B302" s="24"/>
      <c r="C302" s="24">
        <v>3020</v>
      </c>
      <c r="D302" s="19" t="s">
        <v>62</v>
      </c>
      <c r="E302" s="58">
        <v>12955</v>
      </c>
      <c r="F302" s="42">
        <v>3000</v>
      </c>
      <c r="G302" s="42">
        <v>3000</v>
      </c>
      <c r="H302" s="42"/>
      <c r="I302" s="42"/>
      <c r="J302" s="42"/>
      <c r="K302" s="42">
        <v>3000</v>
      </c>
      <c r="L302" s="42"/>
      <c r="M302" s="42"/>
      <c r="N302" s="42"/>
      <c r="O302" s="42"/>
      <c r="P302" s="42"/>
      <c r="Q302" s="42"/>
      <c r="R302" s="42"/>
      <c r="S302" s="42"/>
      <c r="T302" s="15"/>
    </row>
    <row r="303" spans="1:20" s="7" customFormat="1" ht="25.5">
      <c r="A303" s="24"/>
      <c r="B303" s="24"/>
      <c r="C303" s="24">
        <v>4010</v>
      </c>
      <c r="D303" s="19" t="s">
        <v>63</v>
      </c>
      <c r="E303" s="58">
        <v>713836</v>
      </c>
      <c r="F303" s="42">
        <v>786129</v>
      </c>
      <c r="G303" s="42">
        <v>786129</v>
      </c>
      <c r="H303" s="42">
        <v>786129</v>
      </c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15"/>
    </row>
    <row r="304" spans="1:20" s="7" customFormat="1" ht="12.75">
      <c r="A304" s="24"/>
      <c r="B304" s="24"/>
      <c r="C304" s="24">
        <v>4040</v>
      </c>
      <c r="D304" s="19" t="s">
        <v>156</v>
      </c>
      <c r="E304" s="58">
        <v>52450</v>
      </c>
      <c r="F304" s="42">
        <v>57600</v>
      </c>
      <c r="G304" s="42">
        <v>57600</v>
      </c>
      <c r="H304" s="42">
        <v>57600</v>
      </c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15"/>
    </row>
    <row r="305" spans="1:20" s="7" customFormat="1" ht="12.75">
      <c r="A305" s="24"/>
      <c r="B305" s="24"/>
      <c r="C305" s="24">
        <v>4110</v>
      </c>
      <c r="D305" s="19" t="s">
        <v>64</v>
      </c>
      <c r="E305" s="58">
        <v>116800</v>
      </c>
      <c r="F305" s="42">
        <v>130350</v>
      </c>
      <c r="G305" s="42">
        <v>130350</v>
      </c>
      <c r="H305" s="42">
        <v>130350</v>
      </c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15"/>
    </row>
    <row r="306" spans="1:20" s="7" customFormat="1" ht="12.75">
      <c r="A306" s="24"/>
      <c r="B306" s="24"/>
      <c r="C306" s="24">
        <v>4120</v>
      </c>
      <c r="D306" s="19" t="s">
        <v>65</v>
      </c>
      <c r="E306" s="58">
        <v>18650</v>
      </c>
      <c r="F306" s="42">
        <v>20800</v>
      </c>
      <c r="G306" s="42">
        <v>20800</v>
      </c>
      <c r="H306" s="42">
        <v>20800</v>
      </c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15"/>
    </row>
    <row r="307" spans="1:20" s="7" customFormat="1" ht="12.75">
      <c r="A307" s="24"/>
      <c r="B307" s="24"/>
      <c r="C307" s="24">
        <v>4170</v>
      </c>
      <c r="D307" s="19" t="s">
        <v>59</v>
      </c>
      <c r="E307" s="58"/>
      <c r="F307" s="42">
        <v>1000</v>
      </c>
      <c r="G307" s="42">
        <v>1000</v>
      </c>
      <c r="H307" s="42">
        <v>1000</v>
      </c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15"/>
    </row>
    <row r="308" spans="1:20" s="7" customFormat="1" ht="12.75">
      <c r="A308" s="24"/>
      <c r="B308" s="24"/>
      <c r="C308" s="24">
        <v>4210</v>
      </c>
      <c r="D308" s="19" t="s">
        <v>67</v>
      </c>
      <c r="E308" s="58">
        <v>108137</v>
      </c>
      <c r="F308" s="42">
        <v>93100</v>
      </c>
      <c r="G308" s="42">
        <v>93100</v>
      </c>
      <c r="H308" s="42"/>
      <c r="I308" s="42">
        <v>93100</v>
      </c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15"/>
    </row>
    <row r="309" spans="1:20" s="7" customFormat="1" ht="25.5">
      <c r="A309" s="24"/>
      <c r="B309" s="24"/>
      <c r="C309" s="24">
        <v>4240</v>
      </c>
      <c r="D309" s="19" t="s">
        <v>122</v>
      </c>
      <c r="E309" s="58">
        <v>2600</v>
      </c>
      <c r="F309" s="42">
        <v>2630</v>
      </c>
      <c r="G309" s="42">
        <v>2630</v>
      </c>
      <c r="H309" s="42"/>
      <c r="I309" s="42">
        <v>2630</v>
      </c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15"/>
    </row>
    <row r="310" spans="1:20" s="7" customFormat="1" ht="12.75">
      <c r="A310" s="24"/>
      <c r="B310" s="24"/>
      <c r="C310" s="24">
        <v>4260</v>
      </c>
      <c r="D310" s="19" t="s">
        <v>68</v>
      </c>
      <c r="E310" s="58">
        <v>33244</v>
      </c>
      <c r="F310" s="42">
        <v>33600</v>
      </c>
      <c r="G310" s="42">
        <v>33600</v>
      </c>
      <c r="H310" s="42"/>
      <c r="I310" s="42">
        <v>33600</v>
      </c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15"/>
    </row>
    <row r="311" spans="1:20" s="7" customFormat="1" ht="12.75">
      <c r="A311" s="24"/>
      <c r="B311" s="24"/>
      <c r="C311" s="24">
        <v>4270</v>
      </c>
      <c r="D311" s="19" t="s">
        <v>69</v>
      </c>
      <c r="E311" s="58">
        <v>62392</v>
      </c>
      <c r="F311" s="42">
        <v>7000</v>
      </c>
      <c r="G311" s="42">
        <v>7000</v>
      </c>
      <c r="H311" s="42"/>
      <c r="I311" s="42">
        <v>7000</v>
      </c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15"/>
    </row>
    <row r="312" spans="1:20" s="7" customFormat="1" ht="12.75">
      <c r="A312" s="24"/>
      <c r="B312" s="24"/>
      <c r="C312" s="24">
        <v>4280</v>
      </c>
      <c r="D312" s="19" t="s">
        <v>70</v>
      </c>
      <c r="E312" s="58">
        <v>1680</v>
      </c>
      <c r="F312" s="42">
        <v>400</v>
      </c>
      <c r="G312" s="42">
        <v>400</v>
      </c>
      <c r="H312" s="42"/>
      <c r="I312" s="42">
        <v>400</v>
      </c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15"/>
    </row>
    <row r="313" spans="1:20" s="7" customFormat="1" ht="12.75">
      <c r="A313" s="24"/>
      <c r="B313" s="24"/>
      <c r="C313" s="24">
        <v>4300</v>
      </c>
      <c r="D313" s="19" t="s">
        <v>60</v>
      </c>
      <c r="E313" s="58">
        <v>71844</v>
      </c>
      <c r="F313" s="42">
        <v>67644</v>
      </c>
      <c r="G313" s="42">
        <v>67644</v>
      </c>
      <c r="H313" s="42"/>
      <c r="I313" s="42">
        <v>67644</v>
      </c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15"/>
    </row>
    <row r="314" spans="1:20" s="7" customFormat="1" ht="25.5">
      <c r="A314" s="24"/>
      <c r="B314" s="24"/>
      <c r="C314" s="24">
        <v>4350</v>
      </c>
      <c r="D314" s="19" t="s">
        <v>71</v>
      </c>
      <c r="E314" s="58">
        <v>864</v>
      </c>
      <c r="F314" s="42">
        <v>873</v>
      </c>
      <c r="G314" s="42">
        <v>873</v>
      </c>
      <c r="H314" s="42"/>
      <c r="I314" s="42">
        <v>873</v>
      </c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15"/>
    </row>
    <row r="315" spans="1:20" s="7" customFormat="1" ht="38.25">
      <c r="A315" s="24"/>
      <c r="B315" s="24"/>
      <c r="C315" s="24">
        <v>4360</v>
      </c>
      <c r="D315" s="19" t="s">
        <v>72</v>
      </c>
      <c r="E315" s="58">
        <v>814</v>
      </c>
      <c r="F315" s="42">
        <v>822</v>
      </c>
      <c r="G315" s="42">
        <v>822</v>
      </c>
      <c r="H315" s="42"/>
      <c r="I315" s="42">
        <v>822</v>
      </c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15"/>
    </row>
    <row r="316" spans="1:20" s="7" customFormat="1" ht="12.75">
      <c r="A316" s="24"/>
      <c r="B316" s="24"/>
      <c r="C316" s="24">
        <v>4410</v>
      </c>
      <c r="D316" s="19" t="s">
        <v>74</v>
      </c>
      <c r="E316" s="58">
        <v>157</v>
      </c>
      <c r="F316" s="42">
        <v>159</v>
      </c>
      <c r="G316" s="42">
        <v>159</v>
      </c>
      <c r="H316" s="42"/>
      <c r="I316" s="42">
        <v>159</v>
      </c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15"/>
    </row>
    <row r="317" spans="1:20" s="7" customFormat="1" ht="12.75">
      <c r="A317" s="24"/>
      <c r="B317" s="24"/>
      <c r="C317" s="24">
        <v>4430</v>
      </c>
      <c r="D317" s="19" t="s">
        <v>95</v>
      </c>
      <c r="E317" s="58">
        <v>1564</v>
      </c>
      <c r="F317" s="42">
        <v>1580</v>
      </c>
      <c r="G317" s="42">
        <v>1580</v>
      </c>
      <c r="H317" s="42"/>
      <c r="I317" s="42">
        <v>1580</v>
      </c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15"/>
    </row>
    <row r="318" spans="1:20" s="7" customFormat="1" ht="25.5">
      <c r="A318" s="24"/>
      <c r="B318" s="24"/>
      <c r="C318" s="24">
        <v>4440</v>
      </c>
      <c r="D318" s="19" t="s">
        <v>76</v>
      </c>
      <c r="E318" s="58">
        <v>40120</v>
      </c>
      <c r="F318" s="42">
        <v>40600</v>
      </c>
      <c r="G318" s="42">
        <v>40600</v>
      </c>
      <c r="H318" s="42"/>
      <c r="I318" s="42">
        <v>40600</v>
      </c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15"/>
    </row>
    <row r="319" spans="1:20" s="7" customFormat="1" ht="12.75">
      <c r="A319" s="24"/>
      <c r="B319" s="24"/>
      <c r="C319" s="24">
        <v>4480</v>
      </c>
      <c r="D319" s="19" t="s">
        <v>77</v>
      </c>
      <c r="E319" s="58">
        <v>9049</v>
      </c>
      <c r="F319" s="42">
        <v>9140</v>
      </c>
      <c r="G319" s="42">
        <v>9140</v>
      </c>
      <c r="H319" s="42"/>
      <c r="I319" s="42">
        <v>9140</v>
      </c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15"/>
    </row>
    <row r="320" spans="1:20" s="7" customFormat="1" ht="25.5">
      <c r="A320" s="24"/>
      <c r="B320" s="24"/>
      <c r="C320" s="24">
        <v>4700</v>
      </c>
      <c r="D320" s="19" t="s">
        <v>113</v>
      </c>
      <c r="E320" s="58">
        <v>2000</v>
      </c>
      <c r="F320" s="42">
        <v>2020</v>
      </c>
      <c r="G320" s="42">
        <v>2020</v>
      </c>
      <c r="H320" s="42"/>
      <c r="I320" s="42">
        <v>2020</v>
      </c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15"/>
    </row>
    <row r="321" spans="1:20" s="7" customFormat="1" ht="38.25">
      <c r="A321" s="24"/>
      <c r="B321" s="24"/>
      <c r="C321" s="24">
        <v>4740</v>
      </c>
      <c r="D321" s="19" t="s">
        <v>79</v>
      </c>
      <c r="E321" s="58">
        <v>603</v>
      </c>
      <c r="F321" s="42">
        <v>610</v>
      </c>
      <c r="G321" s="42">
        <v>610</v>
      </c>
      <c r="H321" s="42"/>
      <c r="I321" s="42">
        <v>610</v>
      </c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15"/>
    </row>
    <row r="322" spans="1:20" s="7" customFormat="1" ht="25.5">
      <c r="A322" s="24"/>
      <c r="B322" s="24"/>
      <c r="C322" s="24">
        <v>4750</v>
      </c>
      <c r="D322" s="19" t="s">
        <v>80</v>
      </c>
      <c r="E322" s="58">
        <v>3876</v>
      </c>
      <c r="F322" s="42">
        <v>3915</v>
      </c>
      <c r="G322" s="42">
        <v>3915</v>
      </c>
      <c r="H322" s="42"/>
      <c r="I322" s="42">
        <v>3915</v>
      </c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15"/>
    </row>
    <row r="323" spans="1:20" s="31" customFormat="1" ht="12.75">
      <c r="A323" s="23"/>
      <c r="B323" s="23">
        <v>80143</v>
      </c>
      <c r="C323" s="23"/>
      <c r="D323" s="18" t="s">
        <v>130</v>
      </c>
      <c r="E323" s="57">
        <f>SUM(E324:E340)</f>
        <v>502462</v>
      </c>
      <c r="F323" s="41">
        <f>SUM(F324:F340)</f>
        <v>522912</v>
      </c>
      <c r="G323" s="41">
        <f>SUM(G324:G340)</f>
        <v>522912</v>
      </c>
      <c r="H323" s="41">
        <f>SUM(H324:H340)</f>
        <v>442185</v>
      </c>
      <c r="I323" s="41">
        <f>SUM(I324:I340)</f>
        <v>79487</v>
      </c>
      <c r="J323" s="41">
        <f>SUM(J324:J340)</f>
        <v>0</v>
      </c>
      <c r="K323" s="41">
        <f>SUM(K324:K340)</f>
        <v>1240</v>
      </c>
      <c r="L323" s="41">
        <f>SUM(L324:L340)</f>
        <v>0</v>
      </c>
      <c r="M323" s="41"/>
      <c r="N323" s="41"/>
      <c r="O323" s="41"/>
      <c r="P323" s="41"/>
      <c r="Q323" s="41"/>
      <c r="R323" s="41"/>
      <c r="S323" s="41"/>
      <c r="T323" s="30"/>
    </row>
    <row r="324" spans="1:20" s="7" customFormat="1" ht="25.5">
      <c r="A324" s="24"/>
      <c r="B324" s="24"/>
      <c r="C324" s="24">
        <v>3020</v>
      </c>
      <c r="D324" s="19" t="s">
        <v>62</v>
      </c>
      <c r="E324" s="58">
        <v>1227</v>
      </c>
      <c r="F324" s="42">
        <v>1240</v>
      </c>
      <c r="G324" s="42">
        <v>1240</v>
      </c>
      <c r="H324" s="42"/>
      <c r="I324" s="42"/>
      <c r="J324" s="42"/>
      <c r="K324" s="42">
        <v>1240</v>
      </c>
      <c r="L324" s="42"/>
      <c r="M324" s="42"/>
      <c r="N324" s="42"/>
      <c r="O324" s="42"/>
      <c r="P324" s="42"/>
      <c r="Q324" s="42"/>
      <c r="R324" s="42"/>
      <c r="S324" s="42"/>
      <c r="T324" s="15"/>
    </row>
    <row r="325" spans="1:20" s="7" customFormat="1" ht="25.5">
      <c r="A325" s="24"/>
      <c r="B325" s="24"/>
      <c r="C325" s="24">
        <v>4010</v>
      </c>
      <c r="D325" s="19" t="s">
        <v>63</v>
      </c>
      <c r="E325" s="58">
        <v>330610</v>
      </c>
      <c r="F325" s="42">
        <v>346981</v>
      </c>
      <c r="G325" s="42">
        <v>346981</v>
      </c>
      <c r="H325" s="42">
        <v>346981</v>
      </c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15"/>
    </row>
    <row r="326" spans="1:20" s="7" customFormat="1" ht="12.75">
      <c r="A326" s="24"/>
      <c r="B326" s="24"/>
      <c r="C326" s="24">
        <v>4040</v>
      </c>
      <c r="D326" s="19" t="s">
        <v>156</v>
      </c>
      <c r="E326" s="58">
        <v>25060</v>
      </c>
      <c r="F326" s="42">
        <v>26523</v>
      </c>
      <c r="G326" s="42">
        <v>26523</v>
      </c>
      <c r="H326" s="42">
        <v>26523</v>
      </c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15"/>
    </row>
    <row r="327" spans="1:20" s="7" customFormat="1" ht="12.75">
      <c r="A327" s="24"/>
      <c r="B327" s="24"/>
      <c r="C327" s="24">
        <v>4110</v>
      </c>
      <c r="D327" s="19" t="s">
        <v>64</v>
      </c>
      <c r="E327" s="58">
        <v>52633</v>
      </c>
      <c r="F327" s="42">
        <v>57459</v>
      </c>
      <c r="G327" s="42">
        <v>57459</v>
      </c>
      <c r="H327" s="42">
        <v>57459</v>
      </c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15"/>
    </row>
    <row r="328" spans="1:20" s="7" customFormat="1" ht="12.75">
      <c r="A328" s="24"/>
      <c r="B328" s="24"/>
      <c r="C328" s="24">
        <v>4120</v>
      </c>
      <c r="D328" s="19" t="s">
        <v>65</v>
      </c>
      <c r="E328" s="58">
        <v>8429</v>
      </c>
      <c r="F328" s="42">
        <v>8952</v>
      </c>
      <c r="G328" s="42">
        <v>8952</v>
      </c>
      <c r="H328" s="42">
        <v>8952</v>
      </c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15"/>
    </row>
    <row r="329" spans="1:20" s="7" customFormat="1" ht="12.75">
      <c r="A329" s="24"/>
      <c r="B329" s="24"/>
      <c r="C329" s="24">
        <v>4170</v>
      </c>
      <c r="D329" s="19" t="s">
        <v>59</v>
      </c>
      <c r="E329" s="58">
        <v>2250</v>
      </c>
      <c r="F329" s="42">
        <v>2270</v>
      </c>
      <c r="G329" s="42">
        <v>2270</v>
      </c>
      <c r="H329" s="42">
        <v>2270</v>
      </c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15"/>
    </row>
    <row r="330" spans="1:20" s="7" customFormat="1" ht="12.75">
      <c r="A330" s="24"/>
      <c r="B330" s="24"/>
      <c r="C330" s="24">
        <v>4210</v>
      </c>
      <c r="D330" s="19" t="s">
        <v>67</v>
      </c>
      <c r="E330" s="58">
        <v>8040</v>
      </c>
      <c r="F330" s="42">
        <v>3500</v>
      </c>
      <c r="G330" s="42">
        <v>3500</v>
      </c>
      <c r="H330" s="42"/>
      <c r="I330" s="42">
        <v>3500</v>
      </c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15"/>
    </row>
    <row r="331" spans="1:20" s="7" customFormat="1" ht="25.5">
      <c r="A331" s="24"/>
      <c r="B331" s="24"/>
      <c r="C331" s="24">
        <v>4240</v>
      </c>
      <c r="D331" s="19" t="s">
        <v>122</v>
      </c>
      <c r="E331" s="58">
        <v>1330</v>
      </c>
      <c r="F331" s="42">
        <v>1350</v>
      </c>
      <c r="G331" s="42">
        <v>1350</v>
      </c>
      <c r="H331" s="42"/>
      <c r="I331" s="42">
        <v>1350</v>
      </c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15"/>
    </row>
    <row r="332" spans="1:20" s="7" customFormat="1" ht="12.75">
      <c r="A332" s="24"/>
      <c r="B332" s="24"/>
      <c r="C332" s="24">
        <v>4300</v>
      </c>
      <c r="D332" s="19" t="s">
        <v>60</v>
      </c>
      <c r="E332" s="58">
        <v>800</v>
      </c>
      <c r="F332" s="42">
        <v>800</v>
      </c>
      <c r="G332" s="42">
        <v>800</v>
      </c>
      <c r="H332" s="42"/>
      <c r="I332" s="42">
        <v>800</v>
      </c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15"/>
    </row>
    <row r="333" spans="1:20" s="7" customFormat="1" ht="16.5" customHeight="1">
      <c r="A333" s="24"/>
      <c r="B333" s="24"/>
      <c r="C333" s="24">
        <v>4350</v>
      </c>
      <c r="D333" s="19" t="s">
        <v>71</v>
      </c>
      <c r="E333" s="58">
        <v>1287</v>
      </c>
      <c r="F333" s="42">
        <v>1300</v>
      </c>
      <c r="G333" s="42">
        <v>1300</v>
      </c>
      <c r="H333" s="42"/>
      <c r="I333" s="42">
        <v>1300</v>
      </c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15"/>
    </row>
    <row r="334" spans="1:20" s="7" customFormat="1" ht="38.25">
      <c r="A334" s="24"/>
      <c r="B334" s="24"/>
      <c r="C334" s="24">
        <v>4370</v>
      </c>
      <c r="D334" s="19" t="s">
        <v>73</v>
      </c>
      <c r="E334" s="58">
        <v>3780</v>
      </c>
      <c r="F334" s="42">
        <v>3800</v>
      </c>
      <c r="G334" s="42">
        <v>3800</v>
      </c>
      <c r="H334" s="42"/>
      <c r="I334" s="42">
        <v>3800</v>
      </c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15"/>
    </row>
    <row r="335" spans="1:20" s="7" customFormat="1" ht="25.5">
      <c r="A335" s="24"/>
      <c r="B335" s="24"/>
      <c r="C335" s="24">
        <v>4400</v>
      </c>
      <c r="D335" s="19" t="s">
        <v>90</v>
      </c>
      <c r="E335" s="58">
        <v>43991</v>
      </c>
      <c r="F335" s="42">
        <v>44431</v>
      </c>
      <c r="G335" s="42">
        <v>44431</v>
      </c>
      <c r="H335" s="42"/>
      <c r="I335" s="42">
        <v>44431</v>
      </c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15"/>
    </row>
    <row r="336" spans="1:20" s="7" customFormat="1" ht="12.75">
      <c r="A336" s="24"/>
      <c r="B336" s="24"/>
      <c r="C336" s="24">
        <v>4410</v>
      </c>
      <c r="D336" s="19" t="s">
        <v>74</v>
      </c>
      <c r="E336" s="58">
        <v>3000</v>
      </c>
      <c r="F336" s="42">
        <v>3000</v>
      </c>
      <c r="G336" s="42">
        <v>3000</v>
      </c>
      <c r="H336" s="42"/>
      <c r="I336" s="42">
        <v>3000</v>
      </c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15"/>
    </row>
    <row r="337" spans="1:20" s="7" customFormat="1" ht="12.75">
      <c r="A337" s="24"/>
      <c r="B337" s="24"/>
      <c r="C337" s="24">
        <v>4430</v>
      </c>
      <c r="D337" s="19" t="s">
        <v>95</v>
      </c>
      <c r="E337" s="58">
        <v>184</v>
      </c>
      <c r="F337" s="42">
        <v>200</v>
      </c>
      <c r="G337" s="42">
        <v>200</v>
      </c>
      <c r="H337" s="42"/>
      <c r="I337" s="42">
        <v>200</v>
      </c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15"/>
    </row>
    <row r="338" spans="1:20" s="7" customFormat="1" ht="25.5">
      <c r="A338" s="24"/>
      <c r="B338" s="24"/>
      <c r="C338" s="24">
        <v>4440</v>
      </c>
      <c r="D338" s="19" t="s">
        <v>76</v>
      </c>
      <c r="E338" s="58">
        <v>17165</v>
      </c>
      <c r="F338" s="42">
        <v>18366</v>
      </c>
      <c r="G338" s="42">
        <v>18366</v>
      </c>
      <c r="H338" s="42"/>
      <c r="I338" s="42">
        <v>18366</v>
      </c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15"/>
    </row>
    <row r="339" spans="1:20" s="7" customFormat="1" ht="38.25">
      <c r="A339" s="24"/>
      <c r="B339" s="24"/>
      <c r="C339" s="24">
        <v>4740</v>
      </c>
      <c r="D339" s="19" t="s">
        <v>79</v>
      </c>
      <c r="E339" s="58">
        <v>632</v>
      </c>
      <c r="F339" s="42">
        <v>640</v>
      </c>
      <c r="G339" s="42">
        <v>640</v>
      </c>
      <c r="H339" s="42"/>
      <c r="I339" s="42">
        <v>640</v>
      </c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15"/>
    </row>
    <row r="340" spans="1:20" s="7" customFormat="1" ht="25.5">
      <c r="A340" s="24"/>
      <c r="B340" s="24"/>
      <c r="C340" s="24">
        <v>4750</v>
      </c>
      <c r="D340" s="19" t="s">
        <v>80</v>
      </c>
      <c r="E340" s="58">
        <v>2044</v>
      </c>
      <c r="F340" s="42">
        <v>2100</v>
      </c>
      <c r="G340" s="42">
        <v>2100</v>
      </c>
      <c r="H340" s="42"/>
      <c r="I340" s="42">
        <v>2100</v>
      </c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15"/>
    </row>
    <row r="341" spans="1:20" s="31" customFormat="1" ht="25.5">
      <c r="A341" s="23"/>
      <c r="B341" s="23">
        <v>80146</v>
      </c>
      <c r="C341" s="23"/>
      <c r="D341" s="18" t="s">
        <v>161</v>
      </c>
      <c r="E341" s="57">
        <f>SUM(E342:E343)</f>
        <v>36073</v>
      </c>
      <c r="F341" s="41">
        <f>SUM(F342:F343)</f>
        <v>33916</v>
      </c>
      <c r="G341" s="41">
        <f>SUM(G342:G343)</f>
        <v>33916</v>
      </c>
      <c r="H341" s="41">
        <f>SUM(H342:H343)</f>
        <v>0</v>
      </c>
      <c r="I341" s="41">
        <f>SUM(I342:I343)</f>
        <v>33916</v>
      </c>
      <c r="J341" s="41">
        <f>SUM(J342:J343)</f>
        <v>0</v>
      </c>
      <c r="K341" s="41"/>
      <c r="L341" s="41"/>
      <c r="M341" s="41"/>
      <c r="N341" s="41"/>
      <c r="O341" s="41"/>
      <c r="P341" s="41"/>
      <c r="Q341" s="41"/>
      <c r="R341" s="41"/>
      <c r="S341" s="41"/>
      <c r="T341" s="30"/>
    </row>
    <row r="342" spans="1:20" s="7" customFormat="1" ht="12.75">
      <c r="A342" s="24"/>
      <c r="B342" s="24"/>
      <c r="C342" s="24">
        <v>4410</v>
      </c>
      <c r="D342" s="19" t="s">
        <v>74</v>
      </c>
      <c r="E342" s="58">
        <v>9705</v>
      </c>
      <c r="F342" s="42">
        <v>8846</v>
      </c>
      <c r="G342" s="42">
        <v>8846</v>
      </c>
      <c r="H342" s="42"/>
      <c r="I342" s="42">
        <v>8846</v>
      </c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15"/>
    </row>
    <row r="343" spans="1:20" s="7" customFormat="1" ht="25.5">
      <c r="A343" s="24"/>
      <c r="B343" s="24"/>
      <c r="C343" s="24">
        <v>4700</v>
      </c>
      <c r="D343" s="19" t="s">
        <v>113</v>
      </c>
      <c r="E343" s="58">
        <v>26368</v>
      </c>
      <c r="F343" s="42">
        <v>25070</v>
      </c>
      <c r="G343" s="42">
        <v>25070</v>
      </c>
      <c r="H343" s="42"/>
      <c r="I343" s="42">
        <v>25070</v>
      </c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15"/>
    </row>
    <row r="344" spans="1:20" s="31" customFormat="1" ht="12.75">
      <c r="A344" s="23"/>
      <c r="B344" s="23">
        <v>80195</v>
      </c>
      <c r="C344" s="23"/>
      <c r="D344" s="18" t="s">
        <v>86</v>
      </c>
      <c r="E344" s="57">
        <f aca="true" t="shared" si="32" ref="E344:J344">SUM(E345:E367)</f>
        <v>206355.81000000003</v>
      </c>
      <c r="F344" s="41">
        <f t="shared" si="32"/>
        <v>97113</v>
      </c>
      <c r="G344" s="41">
        <f>SUM(G345:G367)</f>
        <v>97113</v>
      </c>
      <c r="H344" s="41">
        <f t="shared" si="32"/>
        <v>0</v>
      </c>
      <c r="I344" s="41">
        <f t="shared" si="32"/>
        <v>86267</v>
      </c>
      <c r="J344" s="41">
        <f t="shared" si="32"/>
        <v>10846</v>
      </c>
      <c r="K344" s="41"/>
      <c r="L344" s="41"/>
      <c r="M344" s="41"/>
      <c r="N344" s="41"/>
      <c r="O344" s="41"/>
      <c r="P344" s="41"/>
      <c r="Q344" s="41"/>
      <c r="R344" s="41"/>
      <c r="S344" s="41"/>
      <c r="T344" s="30"/>
    </row>
    <row r="345" spans="1:20" s="7" customFormat="1" ht="63.75">
      <c r="A345" s="24"/>
      <c r="B345" s="24"/>
      <c r="C345" s="24">
        <v>2710</v>
      </c>
      <c r="D345" s="19" t="s">
        <v>132</v>
      </c>
      <c r="E345" s="58">
        <v>9994</v>
      </c>
      <c r="F345" s="42">
        <v>10846</v>
      </c>
      <c r="G345" s="42">
        <v>10846</v>
      </c>
      <c r="H345" s="42"/>
      <c r="I345" s="42"/>
      <c r="J345" s="42">
        <v>10846</v>
      </c>
      <c r="K345" s="42"/>
      <c r="L345" s="42"/>
      <c r="M345" s="42"/>
      <c r="N345" s="42"/>
      <c r="O345" s="42"/>
      <c r="P345" s="42"/>
      <c r="Q345" s="42"/>
      <c r="R345" s="42"/>
      <c r="S345" s="42"/>
      <c r="T345" s="15"/>
    </row>
    <row r="346" spans="1:20" s="7" customFormat="1" ht="25.5">
      <c r="A346" s="24"/>
      <c r="B346" s="24"/>
      <c r="C346" s="24">
        <v>4010</v>
      </c>
      <c r="D346" s="19" t="s">
        <v>63</v>
      </c>
      <c r="E346" s="58">
        <v>8278.16</v>
      </c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15"/>
    </row>
    <row r="347" spans="1:20" s="7" customFormat="1" ht="12.75">
      <c r="A347" s="24"/>
      <c r="B347" s="24"/>
      <c r="C347" s="24">
        <v>4110</v>
      </c>
      <c r="D347" s="19" t="s">
        <v>64</v>
      </c>
      <c r="E347" s="58">
        <v>1262.31</v>
      </c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15"/>
    </row>
    <row r="348" spans="1:20" s="7" customFormat="1" ht="12.75">
      <c r="A348" s="24"/>
      <c r="B348" s="24"/>
      <c r="C348" s="24">
        <v>4118</v>
      </c>
      <c r="D348" s="19" t="s">
        <v>64</v>
      </c>
      <c r="E348" s="58">
        <v>6997.77</v>
      </c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15"/>
    </row>
    <row r="349" spans="1:20" s="7" customFormat="1" ht="12.75">
      <c r="A349" s="24"/>
      <c r="B349" s="24"/>
      <c r="C349" s="24">
        <v>4119</v>
      </c>
      <c r="D349" s="19" t="s">
        <v>64</v>
      </c>
      <c r="E349" s="58">
        <v>1234.93</v>
      </c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15"/>
    </row>
    <row r="350" spans="1:20" s="7" customFormat="1" ht="12.75">
      <c r="A350" s="24"/>
      <c r="B350" s="24"/>
      <c r="C350" s="24">
        <v>4120</v>
      </c>
      <c r="D350" s="19" t="s">
        <v>65</v>
      </c>
      <c r="E350" s="58">
        <v>199.93</v>
      </c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15"/>
    </row>
    <row r="351" spans="1:20" s="7" customFormat="1" ht="12.75">
      <c r="A351" s="24"/>
      <c r="B351" s="24"/>
      <c r="C351" s="24">
        <v>4128</v>
      </c>
      <c r="D351" s="19" t="s">
        <v>65</v>
      </c>
      <c r="E351" s="58">
        <v>1108.96</v>
      </c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15"/>
    </row>
    <row r="352" spans="1:20" s="7" customFormat="1" ht="12.75">
      <c r="A352" s="24"/>
      <c r="B352" s="24"/>
      <c r="C352" s="24">
        <v>4129</v>
      </c>
      <c r="D352" s="19" t="s">
        <v>65</v>
      </c>
      <c r="E352" s="58">
        <v>195.71</v>
      </c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15"/>
    </row>
    <row r="353" spans="1:20" s="7" customFormat="1" ht="12.75">
      <c r="A353" s="24"/>
      <c r="B353" s="24"/>
      <c r="C353" s="24">
        <v>4178</v>
      </c>
      <c r="D353" s="19" t="s">
        <v>59</v>
      </c>
      <c r="E353" s="58">
        <v>45263.87</v>
      </c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15"/>
    </row>
    <row r="354" spans="1:20" s="7" customFormat="1" ht="12.75">
      <c r="A354" s="24"/>
      <c r="B354" s="24"/>
      <c r="C354" s="24">
        <v>4179</v>
      </c>
      <c r="D354" s="19" t="s">
        <v>59</v>
      </c>
      <c r="E354" s="58">
        <v>7987.75</v>
      </c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15"/>
    </row>
    <row r="355" spans="1:20" s="7" customFormat="1" ht="12.75">
      <c r="A355" s="24"/>
      <c r="B355" s="24"/>
      <c r="C355" s="24">
        <v>4218</v>
      </c>
      <c r="D355" s="19" t="s">
        <v>67</v>
      </c>
      <c r="E355" s="58">
        <v>7926.25</v>
      </c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15"/>
    </row>
    <row r="356" spans="1:20" s="7" customFormat="1" ht="12.75">
      <c r="A356" s="24"/>
      <c r="B356" s="24"/>
      <c r="C356" s="24">
        <v>4219</v>
      </c>
      <c r="D356" s="19" t="s">
        <v>67</v>
      </c>
      <c r="E356" s="58">
        <v>1398.75</v>
      </c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15"/>
    </row>
    <row r="357" spans="1:20" s="7" customFormat="1" ht="12.75">
      <c r="A357" s="24"/>
      <c r="B357" s="24"/>
      <c r="C357" s="24">
        <v>4228</v>
      </c>
      <c r="D357" s="19" t="s">
        <v>108</v>
      </c>
      <c r="E357" s="58">
        <v>8160</v>
      </c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15"/>
    </row>
    <row r="358" spans="1:20" s="7" customFormat="1" ht="12.75">
      <c r="A358" s="24"/>
      <c r="B358" s="24"/>
      <c r="C358" s="24">
        <v>4229</v>
      </c>
      <c r="D358" s="19" t="s">
        <v>108</v>
      </c>
      <c r="E358" s="58">
        <v>1440</v>
      </c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15"/>
    </row>
    <row r="359" spans="1:20" s="7" customFormat="1" ht="25.5">
      <c r="A359" s="24"/>
      <c r="B359" s="24"/>
      <c r="C359" s="24">
        <v>4248</v>
      </c>
      <c r="D359" s="19" t="s">
        <v>122</v>
      </c>
      <c r="E359" s="58">
        <v>5720.47</v>
      </c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15"/>
    </row>
    <row r="360" spans="1:20" s="7" customFormat="1" ht="25.5">
      <c r="A360" s="24"/>
      <c r="B360" s="24"/>
      <c r="C360" s="24">
        <v>4249</v>
      </c>
      <c r="D360" s="19" t="s">
        <v>122</v>
      </c>
      <c r="E360" s="58">
        <v>1009.53</v>
      </c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15"/>
    </row>
    <row r="361" spans="1:20" s="7" customFormat="1" ht="12.75">
      <c r="A361" s="24"/>
      <c r="B361" s="24"/>
      <c r="C361" s="24">
        <v>4308</v>
      </c>
      <c r="D361" s="19" t="s">
        <v>60</v>
      </c>
      <c r="E361" s="58">
        <v>11695.28</v>
      </c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15"/>
    </row>
    <row r="362" spans="1:20" s="7" customFormat="1" ht="12.75">
      <c r="A362" s="24"/>
      <c r="B362" s="24"/>
      <c r="C362" s="24">
        <v>4309</v>
      </c>
      <c r="D362" s="19" t="s">
        <v>60</v>
      </c>
      <c r="E362" s="58">
        <v>2063.91</v>
      </c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15"/>
    </row>
    <row r="363" spans="1:20" s="7" customFormat="1" ht="25.5">
      <c r="A363" s="24"/>
      <c r="B363" s="24"/>
      <c r="C363" s="24">
        <v>4440</v>
      </c>
      <c r="D363" s="19" t="s">
        <v>76</v>
      </c>
      <c r="E363" s="58">
        <v>78854</v>
      </c>
      <c r="F363" s="42">
        <v>86267</v>
      </c>
      <c r="G363" s="42">
        <v>86267</v>
      </c>
      <c r="H363" s="42"/>
      <c r="I363" s="42">
        <v>86267</v>
      </c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15"/>
    </row>
    <row r="364" spans="1:20" s="7" customFormat="1" ht="25.5">
      <c r="A364" s="24"/>
      <c r="B364" s="24"/>
      <c r="C364" s="24">
        <v>4700</v>
      </c>
      <c r="D364" s="19" t="s">
        <v>113</v>
      </c>
      <c r="E364" s="58">
        <v>1000</v>
      </c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15"/>
    </row>
    <row r="365" spans="1:20" s="7" customFormat="1" ht="38.25">
      <c r="A365" s="24"/>
      <c r="B365" s="24"/>
      <c r="C365" s="24">
        <v>4748</v>
      </c>
      <c r="D365" s="19" t="s">
        <v>79</v>
      </c>
      <c r="E365" s="58">
        <v>54.59</v>
      </c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15"/>
    </row>
    <row r="366" spans="1:20" s="7" customFormat="1" ht="38.25">
      <c r="A366" s="24"/>
      <c r="B366" s="24"/>
      <c r="C366" s="24">
        <v>4749</v>
      </c>
      <c r="D366" s="19" t="s">
        <v>79</v>
      </c>
      <c r="E366" s="58">
        <v>9.64</v>
      </c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15"/>
    </row>
    <row r="367" spans="1:20" s="7" customFormat="1" ht="25.5">
      <c r="A367" s="24"/>
      <c r="B367" s="24"/>
      <c r="C367" s="24">
        <v>4750</v>
      </c>
      <c r="D367" s="19" t="s">
        <v>80</v>
      </c>
      <c r="E367" s="58">
        <v>4500</v>
      </c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15"/>
    </row>
    <row r="368" spans="1:20" s="7" customFormat="1" ht="12.75">
      <c r="A368" s="22">
        <v>851</v>
      </c>
      <c r="B368" s="22"/>
      <c r="C368" s="22"/>
      <c r="D368" s="16" t="s">
        <v>50</v>
      </c>
      <c r="E368" s="56">
        <f>SUM(E387,E369,E385,E382,E372,)</f>
        <v>1740151</v>
      </c>
      <c r="F368" s="40">
        <f>SUM(F387,F369,F385,F382,F372,)</f>
        <v>1380759</v>
      </c>
      <c r="G368" s="40">
        <f>SUM(G387,G369,G385,G382,G372,)</f>
        <v>1380759</v>
      </c>
      <c r="H368" s="40">
        <f>SUM(H387,H369,H385,H382,H372,)</f>
        <v>7000</v>
      </c>
      <c r="I368" s="40">
        <f>SUM(I387,I369,I385,I382,I372,)</f>
        <v>1369759</v>
      </c>
      <c r="J368" s="40">
        <f>SUM(J387,J369,J385,J382,J372,)</f>
        <v>4000</v>
      </c>
      <c r="K368" s="40">
        <f>SUM(K387,K369,K385,K382,K372,)</f>
        <v>0</v>
      </c>
      <c r="L368" s="40">
        <f>SUM(L387,L369,L385,L382,L372,)</f>
        <v>0</v>
      </c>
      <c r="M368" s="40">
        <f>SUM(M387,M369,M385,M382,M372,)</f>
        <v>0</v>
      </c>
      <c r="N368" s="40">
        <f>SUM(N387,N369,N385,N382,N372,)</f>
        <v>0</v>
      </c>
      <c r="O368" s="40">
        <f>SUM(O387,O369,O385,O382,O372,)</f>
        <v>0</v>
      </c>
      <c r="P368" s="40">
        <f>SUM(P387,P369,P385,P382,P372,)</f>
        <v>0</v>
      </c>
      <c r="Q368" s="40"/>
      <c r="R368" s="40"/>
      <c r="S368" s="40"/>
      <c r="T368" s="15"/>
    </row>
    <row r="369" spans="1:20" s="31" customFormat="1" ht="12.75">
      <c r="A369" s="23"/>
      <c r="B369" s="23">
        <v>85111</v>
      </c>
      <c r="C369" s="23"/>
      <c r="D369" s="18" t="s">
        <v>133</v>
      </c>
      <c r="E369" s="57">
        <f>SUM(E370:E371)</f>
        <v>853733</v>
      </c>
      <c r="F369" s="41">
        <f>SUM(F370:F371)</f>
        <v>0</v>
      </c>
      <c r="G369" s="41">
        <f>SUM(G370:G371)</f>
        <v>0</v>
      </c>
      <c r="H369" s="41">
        <f>SUM(H370:H371)</f>
        <v>0</v>
      </c>
      <c r="I369" s="41">
        <f>SUM(I370:I371)</f>
        <v>0</v>
      </c>
      <c r="J369" s="41">
        <f>SUM(J370:J371)</f>
        <v>0</v>
      </c>
      <c r="K369" s="41">
        <f>SUM(K370:K371)</f>
        <v>0</v>
      </c>
      <c r="L369" s="41">
        <f>SUM(L370:L371)</f>
        <v>0</v>
      </c>
      <c r="M369" s="41"/>
      <c r="N369" s="41"/>
      <c r="O369" s="41"/>
      <c r="P369" s="41"/>
      <c r="Q369" s="41"/>
      <c r="R369" s="41"/>
      <c r="S369" s="41"/>
      <c r="T369" s="30"/>
    </row>
    <row r="370" spans="1:20" s="7" customFormat="1" ht="76.5">
      <c r="A370" s="24"/>
      <c r="B370" s="24"/>
      <c r="C370" s="24">
        <v>6220</v>
      </c>
      <c r="D370" s="19" t="s">
        <v>134</v>
      </c>
      <c r="E370" s="58">
        <v>598733</v>
      </c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15"/>
    </row>
    <row r="371" spans="1:20" s="7" customFormat="1" ht="76.5">
      <c r="A371" s="24"/>
      <c r="B371" s="24"/>
      <c r="C371" s="24">
        <v>6229</v>
      </c>
      <c r="D371" s="19" t="s">
        <v>134</v>
      </c>
      <c r="E371" s="58">
        <v>255000</v>
      </c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15"/>
    </row>
    <row r="372" spans="1:20" s="31" customFormat="1" ht="12.75">
      <c r="A372" s="23"/>
      <c r="B372" s="23">
        <v>85141</v>
      </c>
      <c r="C372" s="23"/>
      <c r="D372" s="18" t="s">
        <v>135</v>
      </c>
      <c r="E372" s="57">
        <f>SUM(E373:E380)</f>
        <v>24530</v>
      </c>
      <c r="F372" s="41">
        <f>SUM(F373:F381)</f>
        <v>27014</v>
      </c>
      <c r="G372" s="41">
        <f>SUM(G373:G381)</f>
        <v>27014</v>
      </c>
      <c r="H372" s="41">
        <f>SUM(H373:H381)</f>
        <v>0</v>
      </c>
      <c r="I372" s="41">
        <f>SUM(I373:I381)</f>
        <v>27014</v>
      </c>
      <c r="J372" s="41">
        <f>SUM(J373:J381)</f>
        <v>0</v>
      </c>
      <c r="K372" s="41">
        <f>SUM(K373:K381)</f>
        <v>0</v>
      </c>
      <c r="L372" s="41"/>
      <c r="M372" s="41"/>
      <c r="N372" s="41"/>
      <c r="O372" s="41"/>
      <c r="P372" s="41"/>
      <c r="Q372" s="41"/>
      <c r="R372" s="41"/>
      <c r="S372" s="41"/>
      <c r="T372" s="30"/>
    </row>
    <row r="373" spans="1:20" s="7" customFormat="1" ht="12.75">
      <c r="A373" s="24"/>
      <c r="B373" s="24"/>
      <c r="C373" s="24">
        <v>4210</v>
      </c>
      <c r="D373" s="19" t="s">
        <v>67</v>
      </c>
      <c r="E373" s="58">
        <v>1440</v>
      </c>
      <c r="F373" s="42">
        <v>240</v>
      </c>
      <c r="G373" s="42">
        <v>240</v>
      </c>
      <c r="H373" s="42"/>
      <c r="I373" s="42">
        <v>240</v>
      </c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15"/>
    </row>
    <row r="374" spans="1:20" s="7" customFormat="1" ht="12.75">
      <c r="A374" s="24"/>
      <c r="B374" s="24"/>
      <c r="C374" s="24">
        <v>4260</v>
      </c>
      <c r="D374" s="19" t="s">
        <v>68</v>
      </c>
      <c r="E374" s="58">
        <v>14620</v>
      </c>
      <c r="F374" s="42">
        <v>14991</v>
      </c>
      <c r="G374" s="42">
        <v>14991</v>
      </c>
      <c r="H374" s="42"/>
      <c r="I374" s="42">
        <v>14991</v>
      </c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15"/>
    </row>
    <row r="375" spans="1:20" s="7" customFormat="1" ht="12.75">
      <c r="A375" s="24"/>
      <c r="B375" s="24"/>
      <c r="C375" s="24">
        <v>4270</v>
      </c>
      <c r="D375" s="19" t="s">
        <v>69</v>
      </c>
      <c r="E375" s="58">
        <v>610</v>
      </c>
      <c r="F375" s="42">
        <v>610</v>
      </c>
      <c r="G375" s="42">
        <v>610</v>
      </c>
      <c r="H375" s="42"/>
      <c r="I375" s="42">
        <v>610</v>
      </c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15"/>
    </row>
    <row r="376" spans="1:20" s="7" customFormat="1" ht="12.75">
      <c r="A376" s="24"/>
      <c r="B376" s="24"/>
      <c r="C376" s="24">
        <v>4300</v>
      </c>
      <c r="D376" s="19" t="s">
        <v>60</v>
      </c>
      <c r="E376" s="58">
        <v>534</v>
      </c>
      <c r="F376" s="42">
        <v>3693</v>
      </c>
      <c r="G376" s="42">
        <v>3693</v>
      </c>
      <c r="H376" s="42"/>
      <c r="I376" s="42">
        <v>3693</v>
      </c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15"/>
    </row>
    <row r="377" spans="1:20" s="7" customFormat="1" ht="18.75" customHeight="1">
      <c r="A377" s="24"/>
      <c r="B377" s="24"/>
      <c r="C377" s="24">
        <v>4350</v>
      </c>
      <c r="D377" s="19" t="s">
        <v>71</v>
      </c>
      <c r="E377" s="58">
        <v>3426</v>
      </c>
      <c r="F377" s="42">
        <v>3213</v>
      </c>
      <c r="G377" s="42">
        <v>3213</v>
      </c>
      <c r="H377" s="42"/>
      <c r="I377" s="42">
        <v>3213</v>
      </c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15"/>
    </row>
    <row r="378" spans="1:20" s="7" customFormat="1" ht="38.25">
      <c r="A378" s="24"/>
      <c r="B378" s="24"/>
      <c r="C378" s="24">
        <v>4370</v>
      </c>
      <c r="D378" s="19" t="s">
        <v>73</v>
      </c>
      <c r="E378" s="58">
        <v>2175</v>
      </c>
      <c r="F378" s="42">
        <v>2175</v>
      </c>
      <c r="G378" s="42">
        <v>2175</v>
      </c>
      <c r="H378" s="42"/>
      <c r="I378" s="42">
        <v>2175</v>
      </c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15"/>
    </row>
    <row r="379" spans="1:20" s="7" customFormat="1" ht="12.75">
      <c r="A379" s="24"/>
      <c r="B379" s="24"/>
      <c r="C379" s="24">
        <v>4480</v>
      </c>
      <c r="D379" s="19" t="s">
        <v>77</v>
      </c>
      <c r="E379" s="58">
        <v>1719</v>
      </c>
      <c r="F379" s="42">
        <v>1458</v>
      </c>
      <c r="G379" s="42">
        <v>1458</v>
      </c>
      <c r="H379" s="42"/>
      <c r="I379" s="42">
        <v>1458</v>
      </c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15"/>
    </row>
    <row r="380" spans="1:20" s="7" customFormat="1" ht="25.5">
      <c r="A380" s="24"/>
      <c r="B380" s="24"/>
      <c r="C380" s="24">
        <v>4520</v>
      </c>
      <c r="D380" s="19" t="s">
        <v>78</v>
      </c>
      <c r="E380" s="58">
        <v>6</v>
      </c>
      <c r="F380" s="42">
        <v>34</v>
      </c>
      <c r="G380" s="42">
        <v>34</v>
      </c>
      <c r="H380" s="42"/>
      <c r="I380" s="42">
        <v>34</v>
      </c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15"/>
    </row>
    <row r="381" spans="1:20" s="7" customFormat="1" ht="25.5">
      <c r="A381" s="24"/>
      <c r="B381" s="24"/>
      <c r="C381" s="24">
        <v>4750</v>
      </c>
      <c r="D381" s="19" t="s">
        <v>80</v>
      </c>
      <c r="E381" s="58"/>
      <c r="F381" s="42">
        <v>600</v>
      </c>
      <c r="G381" s="42">
        <v>600</v>
      </c>
      <c r="H381" s="42"/>
      <c r="I381" s="42">
        <v>600</v>
      </c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15"/>
    </row>
    <row r="382" spans="1:20" s="31" customFormat="1" ht="12.75">
      <c r="A382" s="23"/>
      <c r="B382" s="23">
        <v>85154</v>
      </c>
      <c r="C382" s="23"/>
      <c r="D382" s="18" t="s">
        <v>136</v>
      </c>
      <c r="E382" s="57">
        <f>SUM(E383:E384)</f>
        <v>9461</v>
      </c>
      <c r="F382" s="41">
        <f>SUM(F383:F384)</f>
        <v>7000</v>
      </c>
      <c r="G382" s="41">
        <f>SUM(G383:G384)</f>
        <v>7000</v>
      </c>
      <c r="H382" s="41">
        <f>SUM(H383:H384)</f>
        <v>7000</v>
      </c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30"/>
    </row>
    <row r="383" spans="1:20" s="7" customFormat="1" ht="12.75">
      <c r="A383" s="24"/>
      <c r="B383" s="24"/>
      <c r="C383" s="24">
        <v>4170</v>
      </c>
      <c r="D383" s="19" t="s">
        <v>59</v>
      </c>
      <c r="E383" s="58">
        <v>9200</v>
      </c>
      <c r="F383" s="42">
        <v>7000</v>
      </c>
      <c r="G383" s="42">
        <v>7000</v>
      </c>
      <c r="H383" s="42">
        <v>7000</v>
      </c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15"/>
    </row>
    <row r="384" spans="1:20" s="7" customFormat="1" ht="12.75">
      <c r="A384" s="24"/>
      <c r="B384" s="24"/>
      <c r="C384" s="24">
        <v>4210</v>
      </c>
      <c r="D384" s="19" t="s">
        <v>67</v>
      </c>
      <c r="E384" s="58">
        <v>261</v>
      </c>
      <c r="F384" s="42">
        <v>0</v>
      </c>
      <c r="G384" s="42">
        <v>0</v>
      </c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15"/>
    </row>
    <row r="385" spans="1:20" s="31" customFormat="1" ht="51">
      <c r="A385" s="23"/>
      <c r="B385" s="23">
        <v>85156</v>
      </c>
      <c r="C385" s="23"/>
      <c r="D385" s="18" t="s">
        <v>51</v>
      </c>
      <c r="E385" s="57">
        <f>SUM(E386)</f>
        <v>844427</v>
      </c>
      <c r="F385" s="41">
        <f>SUM(F386)</f>
        <v>1342745</v>
      </c>
      <c r="G385" s="41">
        <f>SUM(G386)</f>
        <v>1342745</v>
      </c>
      <c r="H385" s="41">
        <f>SUM(H386)</f>
        <v>0</v>
      </c>
      <c r="I385" s="41">
        <f>SUM(I386)</f>
        <v>1342745</v>
      </c>
      <c r="J385" s="41">
        <f>SUM(J386)</f>
        <v>0</v>
      </c>
      <c r="K385" s="41">
        <f>SUM(K386)</f>
        <v>0</v>
      </c>
      <c r="L385" s="41">
        <f>SUM(L386)</f>
        <v>0</v>
      </c>
      <c r="M385" s="41"/>
      <c r="N385" s="41"/>
      <c r="O385" s="41"/>
      <c r="P385" s="41"/>
      <c r="Q385" s="41"/>
      <c r="R385" s="41"/>
      <c r="S385" s="41"/>
      <c r="T385" s="30"/>
    </row>
    <row r="386" spans="1:20" s="7" customFormat="1" ht="12.75">
      <c r="A386" s="24"/>
      <c r="B386" s="24"/>
      <c r="C386" s="24">
        <v>4130</v>
      </c>
      <c r="D386" s="19" t="s">
        <v>137</v>
      </c>
      <c r="E386" s="58">
        <v>844427</v>
      </c>
      <c r="F386" s="42">
        <v>1342745</v>
      </c>
      <c r="G386" s="42">
        <v>1342745</v>
      </c>
      <c r="H386" s="42"/>
      <c r="I386" s="42">
        <v>1342745</v>
      </c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15"/>
    </row>
    <row r="387" spans="1:20" s="31" customFormat="1" ht="12.75">
      <c r="A387" s="23"/>
      <c r="B387" s="23">
        <v>85195</v>
      </c>
      <c r="C387" s="23"/>
      <c r="D387" s="18" t="s">
        <v>86</v>
      </c>
      <c r="E387" s="57">
        <f aca="true" t="shared" si="33" ref="E387:J387">SUM(E388)</f>
        <v>8000</v>
      </c>
      <c r="F387" s="41">
        <f t="shared" si="33"/>
        <v>4000</v>
      </c>
      <c r="G387" s="41">
        <f t="shared" si="33"/>
        <v>4000</v>
      </c>
      <c r="H387" s="41">
        <f t="shared" si="33"/>
        <v>0</v>
      </c>
      <c r="I387" s="41">
        <f t="shared" si="33"/>
        <v>0</v>
      </c>
      <c r="J387" s="41">
        <f t="shared" si="33"/>
        <v>4000</v>
      </c>
      <c r="K387" s="41"/>
      <c r="L387" s="41"/>
      <c r="M387" s="41"/>
      <c r="N387" s="41"/>
      <c r="O387" s="41"/>
      <c r="P387" s="41"/>
      <c r="Q387" s="41"/>
      <c r="R387" s="41"/>
      <c r="S387" s="41"/>
      <c r="T387" s="30"/>
    </row>
    <row r="388" spans="1:20" s="7" customFormat="1" ht="76.5">
      <c r="A388" s="24"/>
      <c r="B388" s="24"/>
      <c r="C388" s="24">
        <v>2830</v>
      </c>
      <c r="D388" s="19" t="s">
        <v>138</v>
      </c>
      <c r="E388" s="58">
        <v>8000</v>
      </c>
      <c r="F388" s="42">
        <v>4000</v>
      </c>
      <c r="G388" s="42">
        <v>4000</v>
      </c>
      <c r="H388" s="42"/>
      <c r="I388" s="42"/>
      <c r="J388" s="42">
        <v>4000</v>
      </c>
      <c r="K388" s="42"/>
      <c r="L388" s="42"/>
      <c r="M388" s="42"/>
      <c r="N388" s="42"/>
      <c r="O388" s="42"/>
      <c r="P388" s="42"/>
      <c r="Q388" s="42"/>
      <c r="R388" s="42"/>
      <c r="S388" s="42"/>
      <c r="T388" s="15"/>
    </row>
    <row r="389" spans="1:20" s="7" customFormat="1" ht="12.75">
      <c r="A389" s="22">
        <v>852</v>
      </c>
      <c r="B389" s="22"/>
      <c r="C389" s="22"/>
      <c r="D389" s="16" t="s">
        <v>52</v>
      </c>
      <c r="E389" s="56">
        <f aca="true" t="shared" si="34" ref="E389:N389">SUM(E433,E431,E410,E399,E397,E395,E390)</f>
        <v>2895732.56</v>
      </c>
      <c r="F389" s="40">
        <f>SUM(F433,F431,F410,F399,F397,F406,F395,F390)</f>
        <v>3060933</v>
      </c>
      <c r="G389" s="40">
        <f>SUM(G433,G431,G410,G399,G397,G406,G395,G390)</f>
        <v>3060933</v>
      </c>
      <c r="H389" s="40">
        <f>SUM(H433,H431,H410,H399,H397,H406,H395,H390)</f>
        <v>507429</v>
      </c>
      <c r="I389" s="40">
        <f>SUM(I433,I431,I410,I399,I397,I406,I395,I390)</f>
        <v>73437</v>
      </c>
      <c r="J389" s="40">
        <f>SUM(J433,J431,J410,J399,J397,J406,J395,J390)</f>
        <v>1695270</v>
      </c>
      <c r="K389" s="40">
        <f t="shared" si="34"/>
        <v>784797</v>
      </c>
      <c r="L389" s="40">
        <f t="shared" si="34"/>
        <v>0</v>
      </c>
      <c r="M389" s="40">
        <f t="shared" si="34"/>
        <v>0</v>
      </c>
      <c r="N389" s="40">
        <f t="shared" si="34"/>
        <v>0</v>
      </c>
      <c r="O389" s="40"/>
      <c r="P389" s="40"/>
      <c r="Q389" s="40"/>
      <c r="R389" s="40"/>
      <c r="S389" s="40"/>
      <c r="T389" s="15"/>
    </row>
    <row r="390" spans="1:20" s="31" customFormat="1" ht="12.75">
      <c r="A390" s="23"/>
      <c r="B390" s="23">
        <v>85201</v>
      </c>
      <c r="C390" s="23"/>
      <c r="D390" s="18" t="s">
        <v>53</v>
      </c>
      <c r="E390" s="57">
        <f aca="true" t="shared" si="35" ref="E390:N390">SUM(E391:E394)</f>
        <v>602336</v>
      </c>
      <c r="F390" s="41">
        <f t="shared" si="35"/>
        <v>667625</v>
      </c>
      <c r="G390" s="41">
        <f>SUM(G391:G394)</f>
        <v>667625</v>
      </c>
      <c r="H390" s="41">
        <f t="shared" si="35"/>
        <v>0</v>
      </c>
      <c r="I390" s="41">
        <f t="shared" si="35"/>
        <v>0</v>
      </c>
      <c r="J390" s="41">
        <f t="shared" si="35"/>
        <v>573870</v>
      </c>
      <c r="K390" s="41">
        <f t="shared" si="35"/>
        <v>93755</v>
      </c>
      <c r="L390" s="41">
        <f t="shared" si="35"/>
        <v>0</v>
      </c>
      <c r="M390" s="41">
        <f t="shared" si="35"/>
        <v>0</v>
      </c>
      <c r="N390" s="41">
        <f t="shared" si="35"/>
        <v>0</v>
      </c>
      <c r="O390" s="41"/>
      <c r="P390" s="41"/>
      <c r="Q390" s="41"/>
      <c r="R390" s="41"/>
      <c r="S390" s="41"/>
      <c r="T390" s="30"/>
    </row>
    <row r="391" spans="1:20" s="7" customFormat="1" ht="64.5" customHeight="1">
      <c r="A391" s="24"/>
      <c r="B391" s="24"/>
      <c r="C391" s="24">
        <v>2320</v>
      </c>
      <c r="D391" s="19" t="s">
        <v>139</v>
      </c>
      <c r="E391" s="58">
        <v>389503</v>
      </c>
      <c r="F391" s="42">
        <v>383434</v>
      </c>
      <c r="G391" s="42">
        <v>383434</v>
      </c>
      <c r="H391" s="42"/>
      <c r="I391" s="42"/>
      <c r="J391" s="42">
        <v>383434</v>
      </c>
      <c r="K391" s="42"/>
      <c r="L391" s="42"/>
      <c r="M391" s="42"/>
      <c r="N391" s="42"/>
      <c r="O391" s="42"/>
      <c r="P391" s="42"/>
      <c r="Q391" s="42"/>
      <c r="R391" s="42"/>
      <c r="S391" s="42"/>
      <c r="T391" s="15"/>
    </row>
    <row r="392" spans="1:20" s="7" customFormat="1" ht="51">
      <c r="A392" s="24"/>
      <c r="B392" s="24"/>
      <c r="C392" s="24">
        <v>2820</v>
      </c>
      <c r="D392" s="19" t="s">
        <v>140</v>
      </c>
      <c r="E392" s="58">
        <v>30629</v>
      </c>
      <c r="F392" s="42">
        <v>30936</v>
      </c>
      <c r="G392" s="42">
        <v>30936</v>
      </c>
      <c r="H392" s="42"/>
      <c r="I392" s="42"/>
      <c r="J392" s="42">
        <v>30936</v>
      </c>
      <c r="K392" s="42"/>
      <c r="L392" s="42"/>
      <c r="M392" s="42"/>
      <c r="N392" s="42"/>
      <c r="O392" s="42"/>
      <c r="P392" s="42"/>
      <c r="Q392" s="42"/>
      <c r="R392" s="42"/>
      <c r="S392" s="42"/>
      <c r="T392" s="15"/>
    </row>
    <row r="393" spans="1:20" s="7" customFormat="1" ht="76.5">
      <c r="A393" s="24"/>
      <c r="B393" s="24"/>
      <c r="C393" s="24">
        <v>2830</v>
      </c>
      <c r="D393" s="19" t="s">
        <v>138</v>
      </c>
      <c r="E393" s="58">
        <v>157920</v>
      </c>
      <c r="F393" s="42">
        <v>159500</v>
      </c>
      <c r="G393" s="42">
        <v>159500</v>
      </c>
      <c r="H393" s="42"/>
      <c r="I393" s="42"/>
      <c r="J393" s="42">
        <v>159500</v>
      </c>
      <c r="K393" s="42"/>
      <c r="L393" s="42"/>
      <c r="M393" s="42"/>
      <c r="N393" s="42"/>
      <c r="O393" s="42"/>
      <c r="P393" s="42"/>
      <c r="Q393" s="42"/>
      <c r="R393" s="42"/>
      <c r="S393" s="42"/>
      <c r="T393" s="15"/>
    </row>
    <row r="394" spans="1:20" s="7" customFormat="1" ht="12.75">
      <c r="A394" s="24"/>
      <c r="B394" s="24"/>
      <c r="C394" s="24">
        <v>3110</v>
      </c>
      <c r="D394" s="19" t="s">
        <v>141</v>
      </c>
      <c r="E394" s="58">
        <v>24284</v>
      </c>
      <c r="F394" s="42">
        <v>93755</v>
      </c>
      <c r="G394" s="42">
        <v>93755</v>
      </c>
      <c r="H394" s="42"/>
      <c r="I394" s="42"/>
      <c r="J394" s="42"/>
      <c r="K394" s="42">
        <v>93755</v>
      </c>
      <c r="L394" s="42"/>
      <c r="M394" s="42"/>
      <c r="N394" s="42"/>
      <c r="O394" s="42"/>
      <c r="P394" s="42"/>
      <c r="Q394" s="42"/>
      <c r="R394" s="42"/>
      <c r="S394" s="42"/>
      <c r="T394" s="15"/>
    </row>
    <row r="395" spans="1:20" s="31" customFormat="1" ht="12.75">
      <c r="A395" s="23"/>
      <c r="B395" s="23">
        <v>85202</v>
      </c>
      <c r="C395" s="23"/>
      <c r="D395" s="18" t="s">
        <v>54</v>
      </c>
      <c r="E395" s="57">
        <f aca="true" t="shared" si="36" ref="E395:J395">SUM(E396)</f>
        <v>462780</v>
      </c>
      <c r="F395" s="41">
        <f t="shared" si="36"/>
        <v>453806</v>
      </c>
      <c r="G395" s="41">
        <f t="shared" si="36"/>
        <v>453806</v>
      </c>
      <c r="H395" s="41">
        <f t="shared" si="36"/>
        <v>0</v>
      </c>
      <c r="I395" s="41">
        <f t="shared" si="36"/>
        <v>0</v>
      </c>
      <c r="J395" s="41">
        <f t="shared" si="36"/>
        <v>453806</v>
      </c>
      <c r="K395" s="41"/>
      <c r="L395" s="41"/>
      <c r="M395" s="41"/>
      <c r="N395" s="41"/>
      <c r="O395" s="41"/>
      <c r="P395" s="41"/>
      <c r="Q395" s="41"/>
      <c r="R395" s="41"/>
      <c r="S395" s="41"/>
      <c r="T395" s="30"/>
    </row>
    <row r="396" spans="1:20" s="7" customFormat="1" ht="51">
      <c r="A396" s="24"/>
      <c r="B396" s="24"/>
      <c r="C396" s="24">
        <v>2820</v>
      </c>
      <c r="D396" s="19" t="s">
        <v>140</v>
      </c>
      <c r="E396" s="58">
        <v>462780</v>
      </c>
      <c r="F396" s="42">
        <v>453806</v>
      </c>
      <c r="G396" s="42">
        <v>453806</v>
      </c>
      <c r="H396" s="42"/>
      <c r="I396" s="42"/>
      <c r="J396" s="42">
        <v>453806</v>
      </c>
      <c r="K396" s="42"/>
      <c r="L396" s="42"/>
      <c r="M396" s="42"/>
      <c r="N396" s="42"/>
      <c r="O396" s="42"/>
      <c r="P396" s="42"/>
      <c r="Q396" s="42"/>
      <c r="R396" s="42"/>
      <c r="S396" s="42"/>
      <c r="T396" s="15"/>
    </row>
    <row r="397" spans="1:20" s="31" customFormat="1" ht="12.75">
      <c r="A397" s="23"/>
      <c r="B397" s="23">
        <v>85203</v>
      </c>
      <c r="C397" s="23"/>
      <c r="D397" s="18" t="s">
        <v>55</v>
      </c>
      <c r="E397" s="57">
        <f aca="true" t="shared" si="37" ref="E397:J397">SUM(E398)</f>
        <v>481500</v>
      </c>
      <c r="F397" s="41">
        <f t="shared" si="37"/>
        <v>576000</v>
      </c>
      <c r="G397" s="41">
        <f t="shared" si="37"/>
        <v>576000</v>
      </c>
      <c r="H397" s="41">
        <f t="shared" si="37"/>
        <v>0</v>
      </c>
      <c r="I397" s="41">
        <f t="shared" si="37"/>
        <v>0</v>
      </c>
      <c r="J397" s="41">
        <f t="shared" si="37"/>
        <v>576000</v>
      </c>
      <c r="K397" s="41"/>
      <c r="L397" s="41"/>
      <c r="M397" s="41"/>
      <c r="N397" s="41"/>
      <c r="O397" s="41"/>
      <c r="P397" s="41"/>
      <c r="Q397" s="41"/>
      <c r="R397" s="41"/>
      <c r="S397" s="41"/>
      <c r="T397" s="30"/>
    </row>
    <row r="398" spans="1:20" s="7" customFormat="1" ht="51">
      <c r="A398" s="24"/>
      <c r="B398" s="24"/>
      <c r="C398" s="24">
        <v>2820</v>
      </c>
      <c r="D398" s="19" t="s">
        <v>140</v>
      </c>
      <c r="E398" s="58">
        <v>481500</v>
      </c>
      <c r="F398" s="42">
        <v>576000</v>
      </c>
      <c r="G398" s="42">
        <v>576000</v>
      </c>
      <c r="H398" s="42"/>
      <c r="I398" s="42"/>
      <c r="J398" s="42">
        <v>576000</v>
      </c>
      <c r="K398" s="42"/>
      <c r="L398" s="42"/>
      <c r="M398" s="42"/>
      <c r="N398" s="42"/>
      <c r="O398" s="42"/>
      <c r="P398" s="42"/>
      <c r="Q398" s="42"/>
      <c r="R398" s="42"/>
      <c r="S398" s="42"/>
      <c r="T398" s="15"/>
    </row>
    <row r="399" spans="1:20" s="31" customFormat="1" ht="12.75">
      <c r="A399" s="23"/>
      <c r="B399" s="23">
        <v>85204</v>
      </c>
      <c r="C399" s="23"/>
      <c r="D399" s="18" t="s">
        <v>56</v>
      </c>
      <c r="E399" s="57">
        <f aca="true" t="shared" si="38" ref="E399:J399">SUM(E400:E405)</f>
        <v>934811</v>
      </c>
      <c r="F399" s="41">
        <f t="shared" si="38"/>
        <v>1022900</v>
      </c>
      <c r="G399" s="41">
        <f>SUM(G400:G405)</f>
        <v>1022900</v>
      </c>
      <c r="H399" s="41">
        <f t="shared" si="38"/>
        <v>240264</v>
      </c>
      <c r="I399" s="41">
        <f t="shared" si="38"/>
        <v>0</v>
      </c>
      <c r="J399" s="41">
        <f t="shared" si="38"/>
        <v>91594</v>
      </c>
      <c r="K399" s="41">
        <f>SUM(K400:K405)</f>
        <v>691042</v>
      </c>
      <c r="L399" s="41"/>
      <c r="M399" s="41"/>
      <c r="N399" s="41"/>
      <c r="O399" s="41"/>
      <c r="P399" s="41"/>
      <c r="Q399" s="41"/>
      <c r="R399" s="41"/>
      <c r="S399" s="41"/>
      <c r="T399" s="30"/>
    </row>
    <row r="400" spans="1:20" s="7" customFormat="1" ht="64.5" customHeight="1">
      <c r="A400" s="24"/>
      <c r="B400" s="24"/>
      <c r="C400" s="24">
        <v>2320</v>
      </c>
      <c r="D400" s="19" t="s">
        <v>139</v>
      </c>
      <c r="E400" s="58">
        <v>85612</v>
      </c>
      <c r="F400" s="42">
        <v>91594</v>
      </c>
      <c r="G400" s="42">
        <v>91594</v>
      </c>
      <c r="H400" s="42"/>
      <c r="I400" s="42"/>
      <c r="J400" s="42">
        <v>91594</v>
      </c>
      <c r="K400" s="42"/>
      <c r="L400" s="42"/>
      <c r="M400" s="42"/>
      <c r="N400" s="42"/>
      <c r="O400" s="42"/>
      <c r="P400" s="42"/>
      <c r="Q400" s="42"/>
      <c r="R400" s="42"/>
      <c r="S400" s="42"/>
      <c r="T400" s="15"/>
    </row>
    <row r="401" spans="1:20" s="7" customFormat="1" ht="12.75">
      <c r="A401" s="24"/>
      <c r="B401" s="24"/>
      <c r="C401" s="24">
        <v>3110</v>
      </c>
      <c r="D401" s="19" t="s">
        <v>141</v>
      </c>
      <c r="E401" s="58">
        <v>673867</v>
      </c>
      <c r="F401" s="42">
        <v>691042</v>
      </c>
      <c r="G401" s="42">
        <v>691042</v>
      </c>
      <c r="H401" s="42"/>
      <c r="I401" s="42"/>
      <c r="J401" s="42"/>
      <c r="K401" s="42">
        <v>691042</v>
      </c>
      <c r="L401" s="42"/>
      <c r="M401" s="42"/>
      <c r="N401" s="42"/>
      <c r="O401" s="42"/>
      <c r="P401" s="42"/>
      <c r="Q401" s="42"/>
      <c r="R401" s="42"/>
      <c r="S401" s="42"/>
      <c r="T401" s="15"/>
    </row>
    <row r="402" spans="1:20" s="7" customFormat="1" ht="12.75">
      <c r="A402" s="24"/>
      <c r="B402" s="24"/>
      <c r="C402" s="24">
        <v>4110</v>
      </c>
      <c r="D402" s="19" t="s">
        <v>64</v>
      </c>
      <c r="E402" s="58">
        <v>21368</v>
      </c>
      <c r="F402" s="42">
        <v>29472</v>
      </c>
      <c r="G402" s="42">
        <v>29472</v>
      </c>
      <c r="H402" s="42">
        <v>29472</v>
      </c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15"/>
    </row>
    <row r="403" spans="1:20" s="7" customFormat="1" ht="12.75">
      <c r="A403" s="24"/>
      <c r="B403" s="24"/>
      <c r="C403" s="24">
        <v>4120</v>
      </c>
      <c r="D403" s="19" t="s">
        <v>65</v>
      </c>
      <c r="E403" s="58">
        <v>3132</v>
      </c>
      <c r="F403" s="42">
        <v>4188</v>
      </c>
      <c r="G403" s="42">
        <v>4188</v>
      </c>
      <c r="H403" s="42">
        <v>4188</v>
      </c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15"/>
    </row>
    <row r="404" spans="1:20" s="7" customFormat="1" ht="12.75">
      <c r="A404" s="24"/>
      <c r="B404" s="24"/>
      <c r="C404" s="24">
        <v>4170</v>
      </c>
      <c r="D404" s="19" t="s">
        <v>59</v>
      </c>
      <c r="E404" s="58">
        <v>149455</v>
      </c>
      <c r="F404" s="42">
        <v>206604</v>
      </c>
      <c r="G404" s="42">
        <v>206604</v>
      </c>
      <c r="H404" s="42">
        <v>206604</v>
      </c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15"/>
    </row>
    <row r="405" spans="1:20" s="7" customFormat="1" ht="12.75">
      <c r="A405" s="24"/>
      <c r="B405" s="24"/>
      <c r="C405" s="24">
        <v>4300</v>
      </c>
      <c r="D405" s="19" t="s">
        <v>60</v>
      </c>
      <c r="E405" s="58">
        <v>1377</v>
      </c>
      <c r="F405" s="42">
        <v>0</v>
      </c>
      <c r="G405" s="42">
        <v>0</v>
      </c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15"/>
    </row>
    <row r="406" spans="1:20" s="31" customFormat="1" ht="25.5">
      <c r="A406" s="23"/>
      <c r="B406" s="50">
        <v>85205</v>
      </c>
      <c r="C406" s="23"/>
      <c r="D406" s="18" t="s">
        <v>159</v>
      </c>
      <c r="E406" s="57">
        <f>SUM(E407:E409)</f>
        <v>0</v>
      </c>
      <c r="F406" s="41">
        <f>SUM(F407:F409)</f>
        <v>7500</v>
      </c>
      <c r="G406" s="41">
        <f>SUM(G407:G409)</f>
        <v>7500</v>
      </c>
      <c r="H406" s="41">
        <f>SUM(H407:H409)</f>
        <v>6500</v>
      </c>
      <c r="I406" s="41">
        <f>SUM(I407:I409)</f>
        <v>1000</v>
      </c>
      <c r="J406" s="41">
        <f>SUM(J407:J409)</f>
        <v>0</v>
      </c>
      <c r="K406" s="41"/>
      <c r="L406" s="41"/>
      <c r="M406" s="41"/>
      <c r="N406" s="41"/>
      <c r="O406" s="41"/>
      <c r="P406" s="41"/>
      <c r="Q406" s="41"/>
      <c r="R406" s="41"/>
      <c r="S406" s="41"/>
      <c r="T406" s="30"/>
    </row>
    <row r="407" spans="1:20" s="7" customFormat="1" ht="12.75">
      <c r="A407" s="24"/>
      <c r="B407" s="24"/>
      <c r="C407" s="24">
        <v>4170</v>
      </c>
      <c r="D407" s="19" t="s">
        <v>59</v>
      </c>
      <c r="E407" s="58"/>
      <c r="F407" s="42">
        <v>6500</v>
      </c>
      <c r="G407" s="42">
        <v>6500</v>
      </c>
      <c r="H407" s="42">
        <v>6500</v>
      </c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15"/>
    </row>
    <row r="408" spans="1:20" s="7" customFormat="1" ht="12.75">
      <c r="A408" s="24"/>
      <c r="B408" s="24"/>
      <c r="C408" s="24">
        <v>4210</v>
      </c>
      <c r="D408" s="19" t="s">
        <v>67</v>
      </c>
      <c r="E408" s="58"/>
      <c r="F408" s="42">
        <v>140</v>
      </c>
      <c r="G408" s="42">
        <v>140</v>
      </c>
      <c r="H408" s="42"/>
      <c r="I408" s="42">
        <v>140</v>
      </c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15"/>
    </row>
    <row r="409" spans="1:20" s="7" customFormat="1" ht="12.75">
      <c r="A409" s="24"/>
      <c r="B409" s="24"/>
      <c r="C409" s="24">
        <v>4300</v>
      </c>
      <c r="D409" s="19" t="s">
        <v>60</v>
      </c>
      <c r="E409" s="58"/>
      <c r="F409" s="42">
        <v>860</v>
      </c>
      <c r="G409" s="42">
        <v>860</v>
      </c>
      <c r="H409" s="42"/>
      <c r="I409" s="42">
        <v>860</v>
      </c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15"/>
    </row>
    <row r="410" spans="1:20" s="31" customFormat="1" ht="12.75">
      <c r="A410" s="23"/>
      <c r="B410" s="23">
        <v>85218</v>
      </c>
      <c r="C410" s="23"/>
      <c r="D410" s="18" t="s">
        <v>142</v>
      </c>
      <c r="E410" s="57">
        <f>SUM(E411:E430)</f>
        <v>312630</v>
      </c>
      <c r="F410" s="41">
        <f>SUM(F411:F430)</f>
        <v>329324</v>
      </c>
      <c r="G410" s="41">
        <f>SUM(G411:G430)</f>
        <v>329324</v>
      </c>
      <c r="H410" s="41">
        <f>SUM(H411:H430)</f>
        <v>260665</v>
      </c>
      <c r="I410" s="41">
        <f>SUM(I411:I430)</f>
        <v>68659</v>
      </c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30"/>
    </row>
    <row r="411" spans="1:20" s="7" customFormat="1" ht="25.5">
      <c r="A411" s="24"/>
      <c r="B411" s="24"/>
      <c r="C411" s="24">
        <v>4010</v>
      </c>
      <c r="D411" s="19" t="s">
        <v>63</v>
      </c>
      <c r="E411" s="58">
        <v>182014</v>
      </c>
      <c r="F411" s="42">
        <v>196783</v>
      </c>
      <c r="G411" s="42">
        <v>196783</v>
      </c>
      <c r="H411" s="42">
        <v>196783</v>
      </c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15"/>
    </row>
    <row r="412" spans="1:20" s="7" customFormat="1" ht="12.75">
      <c r="A412" s="24"/>
      <c r="B412" s="24"/>
      <c r="C412" s="24">
        <v>4040</v>
      </c>
      <c r="D412" s="19" t="s">
        <v>156</v>
      </c>
      <c r="E412" s="58">
        <v>12893</v>
      </c>
      <c r="F412" s="42">
        <v>15976</v>
      </c>
      <c r="G412" s="42">
        <v>15976</v>
      </c>
      <c r="H412" s="42">
        <v>15976</v>
      </c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15"/>
    </row>
    <row r="413" spans="1:20" s="7" customFormat="1" ht="12.75">
      <c r="A413" s="24"/>
      <c r="B413" s="24"/>
      <c r="C413" s="24">
        <v>4110</v>
      </c>
      <c r="D413" s="19" t="s">
        <v>64</v>
      </c>
      <c r="E413" s="58">
        <v>30549</v>
      </c>
      <c r="F413" s="42">
        <v>33467</v>
      </c>
      <c r="G413" s="42">
        <v>33467</v>
      </c>
      <c r="H413" s="42">
        <v>33467</v>
      </c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15"/>
    </row>
    <row r="414" spans="1:20" s="7" customFormat="1" ht="12.75">
      <c r="A414" s="24"/>
      <c r="B414" s="24"/>
      <c r="C414" s="24">
        <v>4120</v>
      </c>
      <c r="D414" s="19" t="s">
        <v>65</v>
      </c>
      <c r="E414" s="58">
        <v>3892</v>
      </c>
      <c r="F414" s="42">
        <v>2319</v>
      </c>
      <c r="G414" s="42">
        <v>2319</v>
      </c>
      <c r="H414" s="42">
        <v>2319</v>
      </c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15"/>
    </row>
    <row r="415" spans="1:20" s="7" customFormat="1" ht="12.75">
      <c r="A415" s="24"/>
      <c r="B415" s="24"/>
      <c r="C415" s="24">
        <v>4170</v>
      </c>
      <c r="D415" s="19" t="s">
        <v>59</v>
      </c>
      <c r="E415" s="58">
        <v>12000</v>
      </c>
      <c r="F415" s="42">
        <v>12120</v>
      </c>
      <c r="G415" s="42">
        <v>12120</v>
      </c>
      <c r="H415" s="42">
        <v>12120</v>
      </c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15"/>
    </row>
    <row r="416" spans="1:20" s="7" customFormat="1" ht="12.75">
      <c r="A416" s="24"/>
      <c r="B416" s="24"/>
      <c r="C416" s="24">
        <v>4210</v>
      </c>
      <c r="D416" s="19" t="s">
        <v>67</v>
      </c>
      <c r="E416" s="58">
        <v>7949</v>
      </c>
      <c r="F416" s="42">
        <v>6029</v>
      </c>
      <c r="G416" s="42">
        <v>6029</v>
      </c>
      <c r="H416" s="42"/>
      <c r="I416" s="42">
        <v>6029</v>
      </c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15"/>
    </row>
    <row r="417" spans="1:20" s="7" customFormat="1" ht="12.75">
      <c r="A417" s="24"/>
      <c r="B417" s="24"/>
      <c r="C417" s="24">
        <v>4260</v>
      </c>
      <c r="D417" s="19" t="s">
        <v>68</v>
      </c>
      <c r="E417" s="58">
        <v>3000</v>
      </c>
      <c r="F417" s="42">
        <v>3030</v>
      </c>
      <c r="G417" s="42">
        <v>3030</v>
      </c>
      <c r="H417" s="42"/>
      <c r="I417" s="42">
        <v>3030</v>
      </c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15"/>
    </row>
    <row r="418" spans="1:20" s="7" customFormat="1" ht="12.75">
      <c r="A418" s="24"/>
      <c r="B418" s="24"/>
      <c r="C418" s="24">
        <v>4270</v>
      </c>
      <c r="D418" s="19" t="s">
        <v>69</v>
      </c>
      <c r="E418" s="58">
        <v>3056</v>
      </c>
      <c r="F418" s="42">
        <v>3087</v>
      </c>
      <c r="G418" s="42">
        <v>3087</v>
      </c>
      <c r="H418" s="42"/>
      <c r="I418" s="42">
        <v>3087</v>
      </c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15"/>
    </row>
    <row r="419" spans="1:20" s="7" customFormat="1" ht="12.75">
      <c r="A419" s="24"/>
      <c r="B419" s="24"/>
      <c r="C419" s="24">
        <v>4280</v>
      </c>
      <c r="D419" s="19" t="s">
        <v>70</v>
      </c>
      <c r="E419" s="58">
        <v>130</v>
      </c>
      <c r="F419" s="42">
        <v>120</v>
      </c>
      <c r="G419" s="42">
        <v>120</v>
      </c>
      <c r="H419" s="42"/>
      <c r="I419" s="42">
        <v>120</v>
      </c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15"/>
    </row>
    <row r="420" spans="1:20" s="7" customFormat="1" ht="12.75">
      <c r="A420" s="24"/>
      <c r="B420" s="24"/>
      <c r="C420" s="24">
        <v>4300</v>
      </c>
      <c r="D420" s="19" t="s">
        <v>60</v>
      </c>
      <c r="E420" s="58">
        <v>11988</v>
      </c>
      <c r="F420" s="42">
        <v>10108</v>
      </c>
      <c r="G420" s="42">
        <v>10108</v>
      </c>
      <c r="H420" s="42"/>
      <c r="I420" s="42">
        <v>10108</v>
      </c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15"/>
    </row>
    <row r="421" spans="1:20" s="7" customFormat="1" ht="15.75" customHeight="1">
      <c r="A421" s="24"/>
      <c r="B421" s="24"/>
      <c r="C421" s="24">
        <v>4350</v>
      </c>
      <c r="D421" s="19" t="s">
        <v>71</v>
      </c>
      <c r="E421" s="58">
        <v>576</v>
      </c>
      <c r="F421" s="42">
        <v>582</v>
      </c>
      <c r="G421" s="42">
        <v>582</v>
      </c>
      <c r="H421" s="42"/>
      <c r="I421" s="42">
        <v>582</v>
      </c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15"/>
    </row>
    <row r="422" spans="1:20" s="7" customFormat="1" ht="38.25">
      <c r="A422" s="24"/>
      <c r="B422" s="24"/>
      <c r="C422" s="24">
        <v>4360</v>
      </c>
      <c r="D422" s="19" t="s">
        <v>72</v>
      </c>
      <c r="E422" s="58">
        <v>485</v>
      </c>
      <c r="F422" s="42">
        <v>720</v>
      </c>
      <c r="G422" s="42">
        <v>720</v>
      </c>
      <c r="H422" s="42"/>
      <c r="I422" s="42">
        <v>720</v>
      </c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15"/>
    </row>
    <row r="423" spans="1:20" s="7" customFormat="1" ht="38.25">
      <c r="A423" s="24"/>
      <c r="B423" s="24"/>
      <c r="C423" s="24">
        <v>4370</v>
      </c>
      <c r="D423" s="19" t="s">
        <v>73</v>
      </c>
      <c r="E423" s="58">
        <v>3301</v>
      </c>
      <c r="F423" s="42">
        <v>3335</v>
      </c>
      <c r="G423" s="42">
        <v>3335</v>
      </c>
      <c r="H423" s="42"/>
      <c r="I423" s="42">
        <v>3335</v>
      </c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15"/>
    </row>
    <row r="424" spans="1:20" s="7" customFormat="1" ht="25.5">
      <c r="A424" s="24"/>
      <c r="B424" s="24"/>
      <c r="C424" s="24">
        <v>4400</v>
      </c>
      <c r="D424" s="19" t="s">
        <v>90</v>
      </c>
      <c r="E424" s="58">
        <v>28358</v>
      </c>
      <c r="F424" s="42">
        <v>28642</v>
      </c>
      <c r="G424" s="42">
        <v>28642</v>
      </c>
      <c r="H424" s="42"/>
      <c r="I424" s="42">
        <v>28642</v>
      </c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15"/>
    </row>
    <row r="425" spans="1:20" s="7" customFormat="1" ht="12.75">
      <c r="A425" s="24"/>
      <c r="B425" s="24"/>
      <c r="C425" s="24">
        <v>4410</v>
      </c>
      <c r="D425" s="19" t="s">
        <v>74</v>
      </c>
      <c r="E425" s="58">
        <v>1700</v>
      </c>
      <c r="F425" s="42">
        <v>1717</v>
      </c>
      <c r="G425" s="42">
        <v>1717</v>
      </c>
      <c r="H425" s="42"/>
      <c r="I425" s="42">
        <v>1717</v>
      </c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15"/>
    </row>
    <row r="426" spans="1:20" s="7" customFormat="1" ht="12.75">
      <c r="A426" s="24"/>
      <c r="B426" s="24"/>
      <c r="C426" s="24">
        <v>4430</v>
      </c>
      <c r="D426" s="19" t="s">
        <v>95</v>
      </c>
      <c r="E426" s="58">
        <v>239</v>
      </c>
      <c r="F426" s="42">
        <v>242</v>
      </c>
      <c r="G426" s="42">
        <v>242</v>
      </c>
      <c r="H426" s="42"/>
      <c r="I426" s="42">
        <v>242</v>
      </c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15"/>
    </row>
    <row r="427" spans="1:20" s="7" customFormat="1" ht="25.5">
      <c r="A427" s="24"/>
      <c r="B427" s="24"/>
      <c r="C427" s="24">
        <v>4440</v>
      </c>
      <c r="D427" s="19" t="s">
        <v>76</v>
      </c>
      <c r="E427" s="58">
        <v>5696</v>
      </c>
      <c r="F427" s="42">
        <v>6194</v>
      </c>
      <c r="G427" s="42">
        <v>6194</v>
      </c>
      <c r="H427" s="42"/>
      <c r="I427" s="42">
        <v>6194</v>
      </c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15"/>
    </row>
    <row r="428" spans="1:20" s="7" customFormat="1" ht="25.5">
      <c r="A428" s="24"/>
      <c r="B428" s="24"/>
      <c r="C428" s="24">
        <v>4700</v>
      </c>
      <c r="D428" s="19" t="s">
        <v>113</v>
      </c>
      <c r="E428" s="58">
        <v>2513</v>
      </c>
      <c r="F428" s="42">
        <v>2539</v>
      </c>
      <c r="G428" s="42">
        <v>2539</v>
      </c>
      <c r="H428" s="42"/>
      <c r="I428" s="42">
        <v>2539</v>
      </c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15"/>
    </row>
    <row r="429" spans="1:20" s="7" customFormat="1" ht="38.25">
      <c r="A429" s="24"/>
      <c r="B429" s="24"/>
      <c r="C429" s="24">
        <v>4740</v>
      </c>
      <c r="D429" s="19" t="s">
        <v>79</v>
      </c>
      <c r="E429" s="58">
        <v>199</v>
      </c>
      <c r="F429" s="42">
        <v>201</v>
      </c>
      <c r="G429" s="42">
        <v>201</v>
      </c>
      <c r="H429" s="42"/>
      <c r="I429" s="42">
        <v>201</v>
      </c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15"/>
    </row>
    <row r="430" spans="1:20" s="7" customFormat="1" ht="25.5">
      <c r="A430" s="24"/>
      <c r="B430" s="24"/>
      <c r="C430" s="24">
        <v>4750</v>
      </c>
      <c r="D430" s="19" t="s">
        <v>80</v>
      </c>
      <c r="E430" s="58">
        <v>2092</v>
      </c>
      <c r="F430" s="42">
        <v>2113</v>
      </c>
      <c r="G430" s="42">
        <v>2113</v>
      </c>
      <c r="H430" s="42"/>
      <c r="I430" s="42">
        <v>2113</v>
      </c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15"/>
    </row>
    <row r="431" spans="1:20" s="31" customFormat="1" ht="12.75">
      <c r="A431" s="23"/>
      <c r="B431" s="23">
        <v>85226</v>
      </c>
      <c r="C431" s="23"/>
      <c r="D431" s="18" t="s">
        <v>143</v>
      </c>
      <c r="E431" s="57">
        <f>SUM(E432)</f>
        <v>3740</v>
      </c>
      <c r="F431" s="41">
        <f>SUM(F432)</f>
        <v>3778</v>
      </c>
      <c r="G431" s="41">
        <f>SUM(G432)</f>
        <v>3778</v>
      </c>
      <c r="H431" s="41">
        <f>SUM(H432)</f>
        <v>0</v>
      </c>
      <c r="I431" s="41">
        <f>SUM(I432)</f>
        <v>3778</v>
      </c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30"/>
    </row>
    <row r="432" spans="1:20" s="7" customFormat="1" ht="12.75">
      <c r="A432" s="24"/>
      <c r="B432" s="24"/>
      <c r="C432" s="24">
        <v>4300</v>
      </c>
      <c r="D432" s="19" t="s">
        <v>60</v>
      </c>
      <c r="E432" s="58">
        <v>3740</v>
      </c>
      <c r="F432" s="42">
        <v>3778</v>
      </c>
      <c r="G432" s="42">
        <v>3778</v>
      </c>
      <c r="H432" s="42"/>
      <c r="I432" s="42">
        <v>3778</v>
      </c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15"/>
    </row>
    <row r="433" spans="1:20" s="31" customFormat="1" ht="12.75">
      <c r="A433" s="23"/>
      <c r="B433" s="23">
        <v>85295</v>
      </c>
      <c r="C433" s="23"/>
      <c r="D433" s="18" t="s">
        <v>86</v>
      </c>
      <c r="E433" s="57">
        <f>SUM(E434:E451)</f>
        <v>97935.56</v>
      </c>
      <c r="F433" s="41">
        <f>SUM(F434:F451)</f>
        <v>0</v>
      </c>
      <c r="G433" s="41">
        <f>SUM(G434:G451)</f>
        <v>0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30"/>
    </row>
    <row r="434" spans="1:20" s="7" customFormat="1" ht="63.75">
      <c r="A434" s="24"/>
      <c r="B434" s="24"/>
      <c r="C434" s="24">
        <v>2710</v>
      </c>
      <c r="D434" s="19" t="s">
        <v>132</v>
      </c>
      <c r="E434" s="58">
        <v>7000</v>
      </c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15"/>
    </row>
    <row r="435" spans="1:20" s="7" customFormat="1" ht="25.5">
      <c r="A435" s="24"/>
      <c r="B435" s="24"/>
      <c r="C435" s="24">
        <v>3038</v>
      </c>
      <c r="D435" s="19" t="s">
        <v>61</v>
      </c>
      <c r="E435" s="58">
        <v>6270.46</v>
      </c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15"/>
    </row>
    <row r="436" spans="1:20" s="7" customFormat="1" ht="25.5">
      <c r="A436" s="24"/>
      <c r="B436" s="24"/>
      <c r="C436" s="24">
        <v>3039</v>
      </c>
      <c r="D436" s="19" t="s">
        <v>61</v>
      </c>
      <c r="E436" s="58">
        <v>147.54</v>
      </c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15"/>
    </row>
    <row r="437" spans="1:20" s="7" customFormat="1" ht="25.5">
      <c r="A437" s="24"/>
      <c r="B437" s="24"/>
      <c r="C437" s="24">
        <v>4018</v>
      </c>
      <c r="D437" s="19" t="s">
        <v>63</v>
      </c>
      <c r="E437" s="58">
        <v>19280.59</v>
      </c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15"/>
    </row>
    <row r="438" spans="1:20" s="7" customFormat="1" ht="25.5">
      <c r="A438" s="24"/>
      <c r="B438" s="24"/>
      <c r="C438" s="24">
        <v>4019</v>
      </c>
      <c r="D438" s="19" t="s">
        <v>63</v>
      </c>
      <c r="E438" s="58">
        <v>453.65</v>
      </c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15"/>
    </row>
    <row r="439" spans="1:20" s="7" customFormat="1" ht="12.75">
      <c r="A439" s="24"/>
      <c r="B439" s="24"/>
      <c r="C439" s="24">
        <v>4118</v>
      </c>
      <c r="D439" s="19" t="s">
        <v>64</v>
      </c>
      <c r="E439" s="58">
        <v>3032.86</v>
      </c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15"/>
    </row>
    <row r="440" spans="1:20" s="7" customFormat="1" ht="12.75">
      <c r="A440" s="24"/>
      <c r="B440" s="24"/>
      <c r="C440" s="24">
        <v>4119</v>
      </c>
      <c r="D440" s="19" t="s">
        <v>64</v>
      </c>
      <c r="E440" s="58">
        <v>71.36</v>
      </c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15"/>
    </row>
    <row r="441" spans="1:20" s="7" customFormat="1" ht="12.75">
      <c r="A441" s="24"/>
      <c r="B441" s="24"/>
      <c r="C441" s="24">
        <v>4128</v>
      </c>
      <c r="D441" s="19" t="s">
        <v>65</v>
      </c>
      <c r="E441" s="58">
        <v>472.42</v>
      </c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15"/>
    </row>
    <row r="442" spans="1:20" s="7" customFormat="1" ht="12.75">
      <c r="A442" s="24"/>
      <c r="B442" s="24"/>
      <c r="C442" s="24">
        <v>4129</v>
      </c>
      <c r="D442" s="19" t="s">
        <v>65</v>
      </c>
      <c r="E442" s="58">
        <v>11.12</v>
      </c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15"/>
    </row>
    <row r="443" spans="1:20" s="7" customFormat="1" ht="12.75">
      <c r="A443" s="24"/>
      <c r="B443" s="24"/>
      <c r="C443" s="24">
        <v>4170</v>
      </c>
      <c r="D443" s="19" t="s">
        <v>59</v>
      </c>
      <c r="E443" s="58">
        <v>19030</v>
      </c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15"/>
    </row>
    <row r="444" spans="1:20" s="7" customFormat="1" ht="12.75">
      <c r="A444" s="24"/>
      <c r="B444" s="24"/>
      <c r="C444" s="24">
        <v>4210</v>
      </c>
      <c r="D444" s="19" t="s">
        <v>67</v>
      </c>
      <c r="E444" s="58">
        <v>40</v>
      </c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15"/>
    </row>
    <row r="445" spans="1:20" s="7" customFormat="1" ht="12.75">
      <c r="A445" s="24"/>
      <c r="B445" s="24"/>
      <c r="C445" s="24">
        <v>4218</v>
      </c>
      <c r="D445" s="19" t="s">
        <v>67</v>
      </c>
      <c r="E445" s="58">
        <v>3264.15</v>
      </c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15"/>
    </row>
    <row r="446" spans="1:20" s="7" customFormat="1" ht="12.75">
      <c r="A446" s="24"/>
      <c r="B446" s="24"/>
      <c r="C446" s="24">
        <v>4219</v>
      </c>
      <c r="D446" s="19" t="s">
        <v>67</v>
      </c>
      <c r="E446" s="58">
        <v>76.79</v>
      </c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15"/>
    </row>
    <row r="447" spans="1:20" s="7" customFormat="1" ht="12.75">
      <c r="A447" s="24"/>
      <c r="B447" s="24"/>
      <c r="C447" s="24">
        <v>4300</v>
      </c>
      <c r="D447" s="19" t="s">
        <v>60</v>
      </c>
      <c r="E447" s="58">
        <v>3950</v>
      </c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15"/>
    </row>
    <row r="448" spans="1:20" s="7" customFormat="1" ht="12.75">
      <c r="A448" s="24"/>
      <c r="B448" s="24"/>
      <c r="C448" s="24">
        <v>4308</v>
      </c>
      <c r="D448" s="19" t="s">
        <v>60</v>
      </c>
      <c r="E448" s="58">
        <v>33857.97</v>
      </c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15"/>
    </row>
    <row r="449" spans="1:20" s="7" customFormat="1" ht="12.75">
      <c r="A449" s="24"/>
      <c r="B449" s="24"/>
      <c r="C449" s="24">
        <v>4309</v>
      </c>
      <c r="D449" s="19" t="s">
        <v>60</v>
      </c>
      <c r="E449" s="58">
        <v>796.65</v>
      </c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15"/>
    </row>
    <row r="450" spans="1:20" s="7" customFormat="1" ht="12.75">
      <c r="A450" s="24"/>
      <c r="B450" s="24"/>
      <c r="C450" s="24">
        <v>4410</v>
      </c>
      <c r="D450" s="19" t="s">
        <v>74</v>
      </c>
      <c r="E450" s="58">
        <v>0</v>
      </c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15"/>
    </row>
    <row r="451" spans="1:20" s="7" customFormat="1" ht="25.5">
      <c r="A451" s="24"/>
      <c r="B451" s="24"/>
      <c r="C451" s="24">
        <v>4750</v>
      </c>
      <c r="D451" s="19" t="s">
        <v>80</v>
      </c>
      <c r="E451" s="58">
        <v>180</v>
      </c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15"/>
    </row>
    <row r="452" spans="1:20" s="7" customFormat="1" ht="25.5">
      <c r="A452" s="22">
        <v>853</v>
      </c>
      <c r="B452" s="22"/>
      <c r="C452" s="22"/>
      <c r="D452" s="16" t="s">
        <v>57</v>
      </c>
      <c r="E452" s="56">
        <f aca="true" t="shared" si="39" ref="E452:K452">SUM(E453,E455,E490,)</f>
        <v>1337254.17</v>
      </c>
      <c r="F452" s="40">
        <f t="shared" si="39"/>
        <v>1428639</v>
      </c>
      <c r="G452" s="40">
        <f>SUM(G453,G455,G490,)</f>
        <v>1428639</v>
      </c>
      <c r="H452" s="40">
        <f t="shared" si="39"/>
        <v>1154857</v>
      </c>
      <c r="I452" s="40">
        <f t="shared" si="39"/>
        <v>102968</v>
      </c>
      <c r="J452" s="40">
        <f t="shared" si="39"/>
        <v>94920</v>
      </c>
      <c r="K452" s="40">
        <f t="shared" si="39"/>
        <v>2412</v>
      </c>
      <c r="L452" s="40">
        <f>SUM(L490)</f>
        <v>73481.99999999997</v>
      </c>
      <c r="M452" s="40"/>
      <c r="N452" s="40"/>
      <c r="O452" s="40"/>
      <c r="P452" s="40"/>
      <c r="Q452" s="40"/>
      <c r="R452" s="40"/>
      <c r="S452" s="40"/>
      <c r="T452" s="15"/>
    </row>
    <row r="453" spans="1:20" s="31" customFormat="1" ht="25.5">
      <c r="A453" s="23"/>
      <c r="B453" s="23">
        <v>85311</v>
      </c>
      <c r="C453" s="23"/>
      <c r="D453" s="18" t="s">
        <v>144</v>
      </c>
      <c r="E453" s="57">
        <v>90420</v>
      </c>
      <c r="F453" s="41">
        <f>SUM(F454)</f>
        <v>90420</v>
      </c>
      <c r="G453" s="41">
        <f>SUM(G454)</f>
        <v>90420</v>
      </c>
      <c r="H453" s="41">
        <f>SUM(H454)</f>
        <v>0</v>
      </c>
      <c r="I453" s="41">
        <f>SUM(I454)</f>
        <v>0</v>
      </c>
      <c r="J453" s="41">
        <f>SUM(J454)</f>
        <v>90420</v>
      </c>
      <c r="K453" s="41"/>
      <c r="L453" s="41"/>
      <c r="M453" s="41"/>
      <c r="N453" s="41"/>
      <c r="O453" s="41"/>
      <c r="P453" s="41"/>
      <c r="Q453" s="41"/>
      <c r="R453" s="41"/>
      <c r="S453" s="41"/>
      <c r="T453" s="30"/>
    </row>
    <row r="454" spans="1:20" s="7" customFormat="1" ht="51">
      <c r="A454" s="24"/>
      <c r="B454" s="24"/>
      <c r="C454" s="24">
        <v>2820</v>
      </c>
      <c r="D454" s="19" t="s">
        <v>140</v>
      </c>
      <c r="E454" s="58">
        <v>0</v>
      </c>
      <c r="F454" s="42">
        <v>90420</v>
      </c>
      <c r="G454" s="42">
        <v>90420</v>
      </c>
      <c r="H454" s="42"/>
      <c r="I454" s="42"/>
      <c r="J454" s="42">
        <v>90420</v>
      </c>
      <c r="K454" s="42"/>
      <c r="L454" s="42"/>
      <c r="M454" s="42"/>
      <c r="N454" s="42"/>
      <c r="O454" s="42"/>
      <c r="P454" s="42"/>
      <c r="Q454" s="42"/>
      <c r="R454" s="42"/>
      <c r="S454" s="42"/>
      <c r="T454" s="15"/>
    </row>
    <row r="455" spans="1:20" s="31" customFormat="1" ht="12.75">
      <c r="A455" s="23"/>
      <c r="B455" s="23">
        <v>85333</v>
      </c>
      <c r="C455" s="23"/>
      <c r="D455" s="18" t="s">
        <v>58</v>
      </c>
      <c r="E455" s="57">
        <f>SUM(E456:E489)</f>
        <v>1242334.17</v>
      </c>
      <c r="F455" s="41">
        <f>SUM(F456:F489)</f>
        <v>1260237</v>
      </c>
      <c r="G455" s="41">
        <f>SUM(G456:G489)</f>
        <v>1260237</v>
      </c>
      <c r="H455" s="41">
        <f>SUM(H456:H489)</f>
        <v>1154857</v>
      </c>
      <c r="I455" s="41">
        <f>SUM(I456:I489)</f>
        <v>102968</v>
      </c>
      <c r="J455" s="41">
        <f>SUM(J456:J489)</f>
        <v>0</v>
      </c>
      <c r="K455" s="41">
        <f>SUM(K456:K489)</f>
        <v>2412</v>
      </c>
      <c r="L455" s="41"/>
      <c r="M455" s="41"/>
      <c r="N455" s="41"/>
      <c r="O455" s="41"/>
      <c r="P455" s="41"/>
      <c r="Q455" s="41"/>
      <c r="R455" s="41"/>
      <c r="S455" s="41"/>
      <c r="T455" s="30"/>
    </row>
    <row r="456" spans="1:20" s="7" customFormat="1" ht="25.5">
      <c r="A456" s="24"/>
      <c r="B456" s="24"/>
      <c r="C456" s="24">
        <v>3020</v>
      </c>
      <c r="D456" s="19" t="s">
        <v>62</v>
      </c>
      <c r="E456" s="58">
        <v>2388</v>
      </c>
      <c r="F456" s="42">
        <v>2412</v>
      </c>
      <c r="G456" s="42">
        <v>2412</v>
      </c>
      <c r="H456" s="42"/>
      <c r="I456" s="42"/>
      <c r="J456" s="42"/>
      <c r="K456" s="42">
        <v>2412</v>
      </c>
      <c r="L456" s="42"/>
      <c r="M456" s="42"/>
      <c r="N456" s="42"/>
      <c r="O456" s="42"/>
      <c r="P456" s="42"/>
      <c r="Q456" s="42"/>
      <c r="R456" s="42"/>
      <c r="S456" s="42"/>
      <c r="T456" s="15"/>
    </row>
    <row r="457" spans="1:20" s="7" customFormat="1" ht="25.5">
      <c r="A457" s="24"/>
      <c r="B457" s="24"/>
      <c r="C457" s="24">
        <v>4010</v>
      </c>
      <c r="D457" s="19" t="s">
        <v>63</v>
      </c>
      <c r="E457" s="58">
        <v>832582</v>
      </c>
      <c r="F457" s="42">
        <v>884757</v>
      </c>
      <c r="G457" s="42">
        <v>884757</v>
      </c>
      <c r="H457" s="42">
        <v>884757</v>
      </c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15"/>
    </row>
    <row r="458" spans="1:20" s="7" customFormat="1" ht="25.5">
      <c r="A458" s="24"/>
      <c r="B458" s="24"/>
      <c r="C458" s="24">
        <v>4018</v>
      </c>
      <c r="D458" s="19" t="s">
        <v>63</v>
      </c>
      <c r="E458" s="58">
        <v>33376</v>
      </c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15"/>
    </row>
    <row r="459" spans="1:20" s="7" customFormat="1" ht="25.5">
      <c r="A459" s="24"/>
      <c r="B459" s="24"/>
      <c r="C459" s="24">
        <v>4019</v>
      </c>
      <c r="D459" s="19" t="s">
        <v>63</v>
      </c>
      <c r="E459" s="58">
        <v>5889.88</v>
      </c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15"/>
    </row>
    <row r="460" spans="1:20" s="7" customFormat="1" ht="12.75">
      <c r="A460" s="24"/>
      <c r="B460" s="24"/>
      <c r="C460" s="24">
        <v>4040</v>
      </c>
      <c r="D460" s="19" t="s">
        <v>156</v>
      </c>
      <c r="E460" s="58">
        <v>57680</v>
      </c>
      <c r="F460" s="42">
        <v>70062</v>
      </c>
      <c r="G460" s="42">
        <v>70062</v>
      </c>
      <c r="H460" s="42">
        <v>70062</v>
      </c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15"/>
    </row>
    <row r="461" spans="1:20" s="7" customFormat="1" ht="12.75">
      <c r="A461" s="24"/>
      <c r="B461" s="24"/>
      <c r="C461" s="24">
        <v>4048</v>
      </c>
      <c r="D461" s="19" t="s">
        <v>156</v>
      </c>
      <c r="E461" s="58">
        <v>650.25</v>
      </c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15"/>
    </row>
    <row r="462" spans="1:20" s="7" customFormat="1" ht="12.75">
      <c r="A462" s="24"/>
      <c r="B462" s="24"/>
      <c r="C462" s="24">
        <v>4049</v>
      </c>
      <c r="D462" s="19" t="s">
        <v>156</v>
      </c>
      <c r="E462" s="58">
        <v>114.75</v>
      </c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15"/>
    </row>
    <row r="463" spans="1:20" s="7" customFormat="1" ht="12.75">
      <c r="A463" s="24"/>
      <c r="B463" s="24"/>
      <c r="C463" s="24">
        <v>4110</v>
      </c>
      <c r="D463" s="19" t="s">
        <v>64</v>
      </c>
      <c r="E463" s="58">
        <v>139841</v>
      </c>
      <c r="F463" s="42">
        <v>146946</v>
      </c>
      <c r="G463" s="42">
        <v>146946</v>
      </c>
      <c r="H463" s="42">
        <v>146946</v>
      </c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15"/>
    </row>
    <row r="464" spans="1:20" s="7" customFormat="1" ht="12.75">
      <c r="A464" s="24"/>
      <c r="B464" s="24"/>
      <c r="C464" s="24">
        <v>4118</v>
      </c>
      <c r="D464" s="19" t="s">
        <v>64</v>
      </c>
      <c r="E464" s="58">
        <v>5048.73</v>
      </c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15"/>
    </row>
    <row r="465" spans="1:20" s="7" customFormat="1" ht="12.75">
      <c r="A465" s="24"/>
      <c r="B465" s="24"/>
      <c r="C465" s="24">
        <v>4119</v>
      </c>
      <c r="D465" s="19" t="s">
        <v>64</v>
      </c>
      <c r="E465" s="58">
        <v>891.03</v>
      </c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15"/>
    </row>
    <row r="466" spans="1:20" s="7" customFormat="1" ht="12.75">
      <c r="A466" s="24"/>
      <c r="B466" s="24"/>
      <c r="C466" s="24">
        <v>4120</v>
      </c>
      <c r="D466" s="19" t="s">
        <v>65</v>
      </c>
      <c r="E466" s="58">
        <v>22556</v>
      </c>
      <c r="F466" s="42">
        <v>23701</v>
      </c>
      <c r="G466" s="42">
        <v>23701</v>
      </c>
      <c r="H466" s="42">
        <v>23701</v>
      </c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15"/>
    </row>
    <row r="467" spans="1:20" s="7" customFormat="1" ht="12.75">
      <c r="A467" s="24"/>
      <c r="B467" s="24"/>
      <c r="C467" s="24">
        <v>4128</v>
      </c>
      <c r="D467" s="19" t="s">
        <v>65</v>
      </c>
      <c r="E467" s="58">
        <v>815.02</v>
      </c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15"/>
    </row>
    <row r="468" spans="1:20" s="7" customFormat="1" ht="12.75">
      <c r="A468" s="24"/>
      <c r="B468" s="24"/>
      <c r="C468" s="24">
        <v>4129</v>
      </c>
      <c r="D468" s="19" t="s">
        <v>65</v>
      </c>
      <c r="E468" s="58">
        <v>144.16</v>
      </c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15"/>
    </row>
    <row r="469" spans="1:20" s="7" customFormat="1" ht="40.5" customHeight="1">
      <c r="A469" s="24"/>
      <c r="B469" s="24"/>
      <c r="C469" s="24">
        <v>4140</v>
      </c>
      <c r="D469" s="19" t="s">
        <v>66</v>
      </c>
      <c r="E469" s="58">
        <v>27100</v>
      </c>
      <c r="F469" s="42">
        <v>27371</v>
      </c>
      <c r="G469" s="42">
        <v>27371</v>
      </c>
      <c r="H469" s="42">
        <v>27371</v>
      </c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15"/>
    </row>
    <row r="470" spans="1:20" s="7" customFormat="1" ht="12.75">
      <c r="A470" s="24"/>
      <c r="B470" s="24"/>
      <c r="C470" s="24">
        <v>4170</v>
      </c>
      <c r="D470" s="19" t="s">
        <v>59</v>
      </c>
      <c r="E470" s="58">
        <v>2000</v>
      </c>
      <c r="F470" s="42">
        <v>2020</v>
      </c>
      <c r="G470" s="42">
        <v>2020</v>
      </c>
      <c r="H470" s="42">
        <v>2020</v>
      </c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15"/>
    </row>
    <row r="471" spans="1:20" s="7" customFormat="1" ht="12.75">
      <c r="A471" s="24"/>
      <c r="B471" s="24"/>
      <c r="C471" s="24">
        <v>4210</v>
      </c>
      <c r="D471" s="19" t="s">
        <v>67</v>
      </c>
      <c r="E471" s="58">
        <v>22526.27</v>
      </c>
      <c r="F471" s="42">
        <v>22752</v>
      </c>
      <c r="G471" s="42">
        <v>22752</v>
      </c>
      <c r="H471" s="42"/>
      <c r="I471" s="42">
        <v>22752</v>
      </c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15"/>
    </row>
    <row r="472" spans="1:20" s="7" customFormat="1" ht="12.75">
      <c r="A472" s="24"/>
      <c r="B472" s="24"/>
      <c r="C472" s="24">
        <v>4270</v>
      </c>
      <c r="D472" s="19" t="s">
        <v>69</v>
      </c>
      <c r="E472" s="58">
        <v>2851</v>
      </c>
      <c r="F472" s="42">
        <v>2880</v>
      </c>
      <c r="G472" s="42">
        <v>2880</v>
      </c>
      <c r="H472" s="42"/>
      <c r="I472" s="42">
        <v>2880</v>
      </c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15"/>
    </row>
    <row r="473" spans="1:20" s="7" customFormat="1" ht="12.75">
      <c r="A473" s="24"/>
      <c r="B473" s="24"/>
      <c r="C473" s="24">
        <v>4280</v>
      </c>
      <c r="D473" s="19" t="s">
        <v>70</v>
      </c>
      <c r="E473" s="58">
        <v>1600</v>
      </c>
      <c r="F473" s="42">
        <v>500</v>
      </c>
      <c r="G473" s="42">
        <v>500</v>
      </c>
      <c r="H473" s="42"/>
      <c r="I473" s="42">
        <v>500</v>
      </c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15"/>
    </row>
    <row r="474" spans="1:20" s="7" customFormat="1" ht="12.75">
      <c r="A474" s="24"/>
      <c r="B474" s="24"/>
      <c r="C474" s="24">
        <v>4300</v>
      </c>
      <c r="D474" s="19" t="s">
        <v>60</v>
      </c>
      <c r="E474" s="58">
        <v>5566</v>
      </c>
      <c r="F474" s="42">
        <v>5622</v>
      </c>
      <c r="G474" s="42">
        <v>5622</v>
      </c>
      <c r="H474" s="42"/>
      <c r="I474" s="42">
        <v>5622</v>
      </c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15"/>
    </row>
    <row r="475" spans="1:20" s="7" customFormat="1" ht="12.75">
      <c r="A475" s="24"/>
      <c r="B475" s="24"/>
      <c r="C475" s="24">
        <v>4308</v>
      </c>
      <c r="D475" s="19" t="s">
        <v>60</v>
      </c>
      <c r="E475" s="58">
        <v>0</v>
      </c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15"/>
    </row>
    <row r="476" spans="1:20" s="7" customFormat="1" ht="12.75">
      <c r="A476" s="24"/>
      <c r="B476" s="24"/>
      <c r="C476" s="24">
        <v>4309</v>
      </c>
      <c r="D476" s="19" t="s">
        <v>60</v>
      </c>
      <c r="E476" s="58">
        <v>0</v>
      </c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15"/>
    </row>
    <row r="477" spans="1:20" s="7" customFormat="1" ht="38.25">
      <c r="A477" s="24"/>
      <c r="B477" s="24"/>
      <c r="C477" s="24">
        <v>4370</v>
      </c>
      <c r="D477" s="19" t="s">
        <v>73</v>
      </c>
      <c r="E477" s="58">
        <v>1623</v>
      </c>
      <c r="F477" s="42">
        <v>1639</v>
      </c>
      <c r="G477" s="42">
        <v>1639</v>
      </c>
      <c r="H477" s="42"/>
      <c r="I477" s="42">
        <v>1639</v>
      </c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15"/>
    </row>
    <row r="478" spans="1:20" s="7" customFormat="1" ht="25.5">
      <c r="A478" s="24"/>
      <c r="B478" s="24"/>
      <c r="C478" s="24">
        <v>4400</v>
      </c>
      <c r="D478" s="19" t="s">
        <v>90</v>
      </c>
      <c r="E478" s="58">
        <v>30510</v>
      </c>
      <c r="F478" s="42">
        <v>30815</v>
      </c>
      <c r="G478" s="42">
        <v>30815</v>
      </c>
      <c r="H478" s="42"/>
      <c r="I478" s="42">
        <v>30815</v>
      </c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15"/>
    </row>
    <row r="479" spans="1:20" s="7" customFormat="1" ht="12.75">
      <c r="A479" s="24"/>
      <c r="B479" s="24"/>
      <c r="C479" s="24">
        <v>4410</v>
      </c>
      <c r="D479" s="19" t="s">
        <v>74</v>
      </c>
      <c r="E479" s="58">
        <v>1055</v>
      </c>
      <c r="F479" s="42">
        <v>1066</v>
      </c>
      <c r="G479" s="42">
        <v>1066</v>
      </c>
      <c r="H479" s="42"/>
      <c r="I479" s="42">
        <v>1066</v>
      </c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15"/>
    </row>
    <row r="480" spans="1:20" s="7" customFormat="1" ht="12.75">
      <c r="A480" s="24"/>
      <c r="B480" s="24"/>
      <c r="C480" s="24">
        <v>4420</v>
      </c>
      <c r="D480" s="19" t="s">
        <v>94</v>
      </c>
      <c r="E480" s="58">
        <v>362</v>
      </c>
      <c r="F480" s="42">
        <v>365</v>
      </c>
      <c r="G480" s="42">
        <v>365</v>
      </c>
      <c r="H480" s="42"/>
      <c r="I480" s="42">
        <v>365</v>
      </c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15"/>
    </row>
    <row r="481" spans="1:20" s="7" customFormat="1" ht="12.75">
      <c r="A481" s="24"/>
      <c r="B481" s="24"/>
      <c r="C481" s="24">
        <v>4430</v>
      </c>
      <c r="D481" s="19" t="s">
        <v>95</v>
      </c>
      <c r="E481" s="58">
        <v>2120</v>
      </c>
      <c r="F481" s="42">
        <v>3200</v>
      </c>
      <c r="G481" s="42">
        <v>3200</v>
      </c>
      <c r="H481" s="42"/>
      <c r="I481" s="42">
        <v>3200</v>
      </c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15"/>
    </row>
    <row r="482" spans="1:20" s="7" customFormat="1" ht="25.5">
      <c r="A482" s="24"/>
      <c r="B482" s="24"/>
      <c r="C482" s="24">
        <v>4440</v>
      </c>
      <c r="D482" s="19" t="s">
        <v>76</v>
      </c>
      <c r="E482" s="58">
        <v>29158</v>
      </c>
      <c r="F482" s="42">
        <v>32000</v>
      </c>
      <c r="G482" s="42">
        <v>32000</v>
      </c>
      <c r="H482" s="42"/>
      <c r="I482" s="42">
        <v>32000</v>
      </c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15"/>
    </row>
    <row r="483" spans="1:20" s="7" customFormat="1" ht="25.5">
      <c r="A483" s="24"/>
      <c r="B483" s="24"/>
      <c r="C483" s="24">
        <v>4448</v>
      </c>
      <c r="D483" s="19" t="s">
        <v>76</v>
      </c>
      <c r="E483" s="58">
        <v>1632.07</v>
      </c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15"/>
    </row>
    <row r="484" spans="1:20" s="7" customFormat="1" ht="25.5">
      <c r="A484" s="24"/>
      <c r="B484" s="24"/>
      <c r="C484" s="24">
        <v>4449</v>
      </c>
      <c r="D484" s="19" t="s">
        <v>76</v>
      </c>
      <c r="E484" s="58">
        <v>288.01</v>
      </c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15"/>
    </row>
    <row r="485" spans="1:20" s="7" customFormat="1" ht="12.75">
      <c r="A485" s="24"/>
      <c r="B485" s="24"/>
      <c r="C485" s="24">
        <v>4480</v>
      </c>
      <c r="D485" s="19" t="s">
        <v>77</v>
      </c>
      <c r="E485" s="58">
        <v>1640</v>
      </c>
      <c r="F485" s="42">
        <v>1700</v>
      </c>
      <c r="G485" s="42">
        <v>1700</v>
      </c>
      <c r="H485" s="42"/>
      <c r="I485" s="42">
        <v>1700</v>
      </c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15"/>
    </row>
    <row r="486" spans="1:20" s="7" customFormat="1" ht="25.5">
      <c r="A486" s="24"/>
      <c r="B486" s="24"/>
      <c r="C486" s="24">
        <v>4520</v>
      </c>
      <c r="D486" s="19" t="s">
        <v>78</v>
      </c>
      <c r="E486" s="58">
        <v>148</v>
      </c>
      <c r="F486" s="42">
        <v>148</v>
      </c>
      <c r="G486" s="42">
        <v>148</v>
      </c>
      <c r="H486" s="42"/>
      <c r="I486" s="42">
        <v>148</v>
      </c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15"/>
    </row>
    <row r="487" spans="1:20" s="7" customFormat="1" ht="25.5">
      <c r="A487" s="24"/>
      <c r="B487" s="24"/>
      <c r="C487" s="24">
        <v>4700</v>
      </c>
      <c r="D487" s="19" t="s">
        <v>113</v>
      </c>
      <c r="E487" s="58">
        <v>278</v>
      </c>
      <c r="F487" s="42">
        <v>281</v>
      </c>
      <c r="G487" s="42">
        <v>281</v>
      </c>
      <c r="H487" s="42"/>
      <c r="I487" s="42">
        <v>281</v>
      </c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15"/>
    </row>
    <row r="488" spans="1:20" s="7" customFormat="1" ht="25.5">
      <c r="A488" s="24"/>
      <c r="B488" s="24"/>
      <c r="C488" s="24">
        <v>4708</v>
      </c>
      <c r="D488" s="19" t="s">
        <v>113</v>
      </c>
      <c r="E488" s="58">
        <v>8415</v>
      </c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15"/>
    </row>
    <row r="489" spans="1:20" s="7" customFormat="1" ht="25.5">
      <c r="A489" s="24"/>
      <c r="B489" s="24"/>
      <c r="C489" s="24">
        <v>4709</v>
      </c>
      <c r="D489" s="19" t="s">
        <v>113</v>
      </c>
      <c r="E489" s="58">
        <v>1485</v>
      </c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15"/>
    </row>
    <row r="490" spans="1:20" s="31" customFormat="1" ht="12.75">
      <c r="A490" s="23"/>
      <c r="B490" s="23">
        <v>85395</v>
      </c>
      <c r="C490" s="23"/>
      <c r="D490" s="18" t="s">
        <v>86</v>
      </c>
      <c r="E490" s="57">
        <f>SUM(E491:E503)</f>
        <v>4500</v>
      </c>
      <c r="F490" s="41">
        <f>SUM(F491:F503)</f>
        <v>77981.99999999997</v>
      </c>
      <c r="G490" s="41">
        <f>SUM(G491:G503)</f>
        <v>77981.99999999997</v>
      </c>
      <c r="H490" s="41">
        <f>SUM(H491:H503)</f>
        <v>0</v>
      </c>
      <c r="I490" s="41">
        <f>SUM(I491:I503)</f>
        <v>0</v>
      </c>
      <c r="J490" s="41">
        <f>SUM(J491)</f>
        <v>4500</v>
      </c>
      <c r="K490" s="41">
        <f>SUM(K491:K503)</f>
        <v>0</v>
      </c>
      <c r="L490" s="41">
        <f>SUM(L492:L503)</f>
        <v>73481.99999999997</v>
      </c>
      <c r="M490" s="41"/>
      <c r="N490" s="41"/>
      <c r="O490" s="41"/>
      <c r="P490" s="41"/>
      <c r="Q490" s="41"/>
      <c r="R490" s="41"/>
      <c r="S490" s="41"/>
      <c r="T490" s="30"/>
    </row>
    <row r="491" spans="1:20" s="7" customFormat="1" ht="76.5">
      <c r="A491" s="24"/>
      <c r="B491" s="24"/>
      <c r="C491" s="24">
        <v>2830</v>
      </c>
      <c r="D491" s="19" t="s">
        <v>138</v>
      </c>
      <c r="E491" s="58">
        <v>4500</v>
      </c>
      <c r="F491" s="42">
        <v>4500</v>
      </c>
      <c r="G491" s="42">
        <v>4500</v>
      </c>
      <c r="H491" s="42"/>
      <c r="I491" s="42"/>
      <c r="J491" s="42">
        <v>4500</v>
      </c>
      <c r="K491" s="42"/>
      <c r="L491" s="42"/>
      <c r="M491" s="42"/>
      <c r="N491" s="42"/>
      <c r="O491" s="42"/>
      <c r="P491" s="42"/>
      <c r="Q491" s="42"/>
      <c r="R491" s="42"/>
      <c r="S491" s="42"/>
      <c r="T491" s="15"/>
    </row>
    <row r="492" spans="1:20" s="7" customFormat="1" ht="25.5">
      <c r="A492" s="24"/>
      <c r="B492" s="24"/>
      <c r="C492" s="24">
        <v>4018</v>
      </c>
      <c r="D492" s="19" t="s">
        <v>63</v>
      </c>
      <c r="E492" s="58">
        <v>0</v>
      </c>
      <c r="F492" s="42">
        <v>47157.91</v>
      </c>
      <c r="G492" s="42">
        <v>47157.91</v>
      </c>
      <c r="H492" s="42"/>
      <c r="I492" s="42"/>
      <c r="J492" s="42"/>
      <c r="K492" s="42"/>
      <c r="L492" s="42">
        <v>47157.91</v>
      </c>
      <c r="M492" s="42"/>
      <c r="N492" s="42"/>
      <c r="O492" s="42"/>
      <c r="P492" s="42"/>
      <c r="Q492" s="42"/>
      <c r="R492" s="42"/>
      <c r="S492" s="42"/>
      <c r="T492" s="15"/>
    </row>
    <row r="493" spans="1:20" s="7" customFormat="1" ht="25.5">
      <c r="A493" s="24"/>
      <c r="B493" s="24"/>
      <c r="C493" s="24">
        <v>4019</v>
      </c>
      <c r="D493" s="19" t="s">
        <v>63</v>
      </c>
      <c r="E493" s="58">
        <v>0</v>
      </c>
      <c r="F493" s="42">
        <v>8321.57</v>
      </c>
      <c r="G493" s="42">
        <v>8321.57</v>
      </c>
      <c r="H493" s="42"/>
      <c r="I493" s="42"/>
      <c r="J493" s="42"/>
      <c r="K493" s="42"/>
      <c r="L493" s="42">
        <v>8321.57</v>
      </c>
      <c r="M493" s="42"/>
      <c r="N493" s="42"/>
      <c r="O493" s="42"/>
      <c r="P493" s="42"/>
      <c r="Q493" s="42"/>
      <c r="R493" s="42"/>
      <c r="S493" s="42"/>
      <c r="T493" s="15"/>
    </row>
    <row r="494" spans="1:20" s="7" customFormat="1" ht="12.75">
      <c r="A494" s="24"/>
      <c r="B494" s="24"/>
      <c r="C494" s="24">
        <v>4048</v>
      </c>
      <c r="D494" s="19" t="s">
        <v>156</v>
      </c>
      <c r="E494" s="58">
        <v>0</v>
      </c>
      <c r="F494" s="42">
        <v>3381.29</v>
      </c>
      <c r="G494" s="42">
        <v>3381.29</v>
      </c>
      <c r="H494" s="42"/>
      <c r="I494" s="42"/>
      <c r="J494" s="42"/>
      <c r="K494" s="42"/>
      <c r="L494" s="42">
        <v>3381.29</v>
      </c>
      <c r="M494" s="42"/>
      <c r="N494" s="42"/>
      <c r="O494" s="42"/>
      <c r="P494" s="42"/>
      <c r="Q494" s="42"/>
      <c r="R494" s="42"/>
      <c r="S494" s="42"/>
      <c r="T494" s="15"/>
    </row>
    <row r="495" spans="1:20" s="7" customFormat="1" ht="12.75">
      <c r="A495" s="24"/>
      <c r="B495" s="24"/>
      <c r="C495" s="24">
        <v>4049</v>
      </c>
      <c r="D495" s="19" t="s">
        <v>156</v>
      </c>
      <c r="E495" s="58">
        <v>0</v>
      </c>
      <c r="F495" s="42">
        <v>596.71</v>
      </c>
      <c r="G495" s="42">
        <v>596.71</v>
      </c>
      <c r="H495" s="42"/>
      <c r="I495" s="42"/>
      <c r="J495" s="42"/>
      <c r="K495" s="42"/>
      <c r="L495" s="42">
        <v>596.71</v>
      </c>
      <c r="M495" s="42"/>
      <c r="N495" s="42"/>
      <c r="O495" s="42"/>
      <c r="P495" s="42"/>
      <c r="Q495" s="42"/>
      <c r="R495" s="42"/>
      <c r="S495" s="42"/>
      <c r="T495" s="15"/>
    </row>
    <row r="496" spans="1:20" s="7" customFormat="1" ht="12.75">
      <c r="A496" s="24"/>
      <c r="B496" s="24"/>
      <c r="C496" s="24">
        <v>4118</v>
      </c>
      <c r="D496" s="19" t="s">
        <v>64</v>
      </c>
      <c r="E496" s="58">
        <v>0</v>
      </c>
      <c r="F496" s="42">
        <v>8569.83</v>
      </c>
      <c r="G496" s="42">
        <v>8569.83</v>
      </c>
      <c r="H496" s="42"/>
      <c r="I496" s="42"/>
      <c r="J496" s="42"/>
      <c r="K496" s="42"/>
      <c r="L496" s="42">
        <v>8569.83</v>
      </c>
      <c r="M496" s="42"/>
      <c r="N496" s="42"/>
      <c r="O496" s="42"/>
      <c r="P496" s="42"/>
      <c r="Q496" s="42"/>
      <c r="R496" s="42"/>
      <c r="S496" s="42"/>
      <c r="T496" s="15"/>
    </row>
    <row r="497" spans="1:20" s="7" customFormat="1" ht="12.75">
      <c r="A497" s="24"/>
      <c r="B497" s="24"/>
      <c r="C497" s="24">
        <v>4119</v>
      </c>
      <c r="D497" s="19" t="s">
        <v>64</v>
      </c>
      <c r="E497" s="58">
        <v>0</v>
      </c>
      <c r="F497" s="42">
        <v>1512.51</v>
      </c>
      <c r="G497" s="42">
        <v>1512.51</v>
      </c>
      <c r="H497" s="42"/>
      <c r="I497" s="42"/>
      <c r="J497" s="42"/>
      <c r="K497" s="42"/>
      <c r="L497" s="42">
        <v>1512.51</v>
      </c>
      <c r="M497" s="42"/>
      <c r="N497" s="42"/>
      <c r="O497" s="42"/>
      <c r="P497" s="42"/>
      <c r="Q497" s="42"/>
      <c r="R497" s="42"/>
      <c r="S497" s="42"/>
      <c r="T497" s="15"/>
    </row>
    <row r="498" spans="1:20" s="7" customFormat="1" ht="12.75">
      <c r="A498" s="24"/>
      <c r="B498" s="24"/>
      <c r="C498" s="24">
        <v>4128</v>
      </c>
      <c r="D498" s="19" t="s">
        <v>65</v>
      </c>
      <c r="E498" s="58">
        <v>0</v>
      </c>
      <c r="F498" s="42">
        <v>1326.98</v>
      </c>
      <c r="G498" s="42">
        <v>1326.98</v>
      </c>
      <c r="H498" s="42"/>
      <c r="I498" s="42"/>
      <c r="J498" s="42"/>
      <c r="K498" s="42"/>
      <c r="L498" s="42">
        <v>1326.98</v>
      </c>
      <c r="M498" s="42"/>
      <c r="N498" s="42"/>
      <c r="O498" s="42"/>
      <c r="P498" s="42"/>
      <c r="Q498" s="42"/>
      <c r="R498" s="42"/>
      <c r="S498" s="42"/>
      <c r="T498" s="15"/>
    </row>
    <row r="499" spans="1:20" s="7" customFormat="1" ht="12.75">
      <c r="A499" s="24"/>
      <c r="B499" s="24"/>
      <c r="C499" s="24">
        <v>4129</v>
      </c>
      <c r="D499" s="19" t="s">
        <v>65</v>
      </c>
      <c r="E499" s="58">
        <v>0</v>
      </c>
      <c r="F499" s="42">
        <v>234.04</v>
      </c>
      <c r="G499" s="42">
        <v>234.04</v>
      </c>
      <c r="H499" s="42"/>
      <c r="I499" s="42"/>
      <c r="J499" s="42"/>
      <c r="K499" s="42"/>
      <c r="L499" s="42">
        <v>234.04</v>
      </c>
      <c r="M499" s="42"/>
      <c r="N499" s="42"/>
      <c r="O499" s="42"/>
      <c r="P499" s="42"/>
      <c r="Q499" s="42"/>
      <c r="R499" s="42"/>
      <c r="S499" s="42"/>
      <c r="T499" s="15"/>
    </row>
    <row r="500" spans="1:20" s="7" customFormat="1" ht="12.75">
      <c r="A500" s="24"/>
      <c r="B500" s="24"/>
      <c r="C500" s="24">
        <v>4308</v>
      </c>
      <c r="D500" s="19" t="s">
        <v>60</v>
      </c>
      <c r="E500" s="58"/>
      <c r="F500" s="42">
        <v>1.06</v>
      </c>
      <c r="G500" s="42">
        <v>1.06</v>
      </c>
      <c r="H500" s="42"/>
      <c r="I500" s="42"/>
      <c r="J500" s="42"/>
      <c r="K500" s="42"/>
      <c r="L500" s="42">
        <v>1.06</v>
      </c>
      <c r="M500" s="42"/>
      <c r="N500" s="42"/>
      <c r="O500" s="42"/>
      <c r="P500" s="42"/>
      <c r="Q500" s="42"/>
      <c r="R500" s="42"/>
      <c r="S500" s="42"/>
      <c r="T500" s="15"/>
    </row>
    <row r="501" spans="1:20" s="7" customFormat="1" ht="12.75">
      <c r="A501" s="24"/>
      <c r="B501" s="24"/>
      <c r="C501" s="24">
        <v>4309</v>
      </c>
      <c r="D501" s="19" t="s">
        <v>60</v>
      </c>
      <c r="E501" s="58"/>
      <c r="F501" s="42">
        <v>0.18</v>
      </c>
      <c r="G501" s="42">
        <v>0.18</v>
      </c>
      <c r="H501" s="42"/>
      <c r="I501" s="42"/>
      <c r="J501" s="42"/>
      <c r="K501" s="42"/>
      <c r="L501" s="42">
        <v>0.18</v>
      </c>
      <c r="M501" s="42"/>
      <c r="N501" s="42"/>
      <c r="O501" s="42"/>
      <c r="P501" s="42"/>
      <c r="Q501" s="42"/>
      <c r="R501" s="42"/>
      <c r="S501" s="42"/>
      <c r="T501" s="15"/>
    </row>
    <row r="502" spans="1:20" s="7" customFormat="1" ht="25.5">
      <c r="A502" s="24"/>
      <c r="B502" s="24"/>
      <c r="C502" s="24">
        <v>4448</v>
      </c>
      <c r="D502" s="19" t="s">
        <v>76</v>
      </c>
      <c r="E502" s="58">
        <v>0</v>
      </c>
      <c r="F502" s="42">
        <v>2022.93</v>
      </c>
      <c r="G502" s="42">
        <v>2022.93</v>
      </c>
      <c r="H502" s="42"/>
      <c r="I502" s="42"/>
      <c r="J502" s="42"/>
      <c r="K502" s="42"/>
      <c r="L502" s="42">
        <v>2022.93</v>
      </c>
      <c r="M502" s="42"/>
      <c r="N502" s="42"/>
      <c r="O502" s="42"/>
      <c r="P502" s="42"/>
      <c r="Q502" s="42"/>
      <c r="R502" s="42"/>
      <c r="S502" s="42"/>
      <c r="T502" s="15"/>
    </row>
    <row r="503" spans="1:20" s="7" customFormat="1" ht="25.5">
      <c r="A503" s="24"/>
      <c r="B503" s="24"/>
      <c r="C503" s="24">
        <v>4449</v>
      </c>
      <c r="D503" s="19" t="s">
        <v>76</v>
      </c>
      <c r="E503" s="58">
        <v>0</v>
      </c>
      <c r="F503" s="42">
        <v>356.99</v>
      </c>
      <c r="G503" s="42">
        <v>356.99</v>
      </c>
      <c r="H503" s="42"/>
      <c r="I503" s="42"/>
      <c r="J503" s="42"/>
      <c r="K503" s="42"/>
      <c r="L503" s="42">
        <v>356.99</v>
      </c>
      <c r="M503" s="42"/>
      <c r="N503" s="42"/>
      <c r="O503" s="42"/>
      <c r="P503" s="42"/>
      <c r="Q503" s="42"/>
      <c r="R503" s="42"/>
      <c r="S503" s="42"/>
      <c r="T503" s="15"/>
    </row>
    <row r="504" spans="1:20" s="7" customFormat="1" ht="18.75" customHeight="1">
      <c r="A504" s="22">
        <v>854</v>
      </c>
      <c r="B504" s="22"/>
      <c r="C504" s="22"/>
      <c r="D504" s="16" t="s">
        <v>145</v>
      </c>
      <c r="E504" s="56">
        <f aca="true" t="shared" si="40" ref="E504:K504">SUM(E528,E526,E523,E505)</f>
        <v>3075676.58</v>
      </c>
      <c r="F504" s="40">
        <f t="shared" si="40"/>
        <v>3156617</v>
      </c>
      <c r="G504" s="40">
        <f t="shared" si="40"/>
        <v>3156617</v>
      </c>
      <c r="H504" s="40">
        <f t="shared" si="40"/>
        <v>606443</v>
      </c>
      <c r="I504" s="40">
        <f t="shared" si="40"/>
        <v>242693</v>
      </c>
      <c r="J504" s="40">
        <f t="shared" si="40"/>
        <v>2248666</v>
      </c>
      <c r="K504" s="40">
        <f t="shared" si="40"/>
        <v>58815</v>
      </c>
      <c r="L504" s="40"/>
      <c r="M504" s="40"/>
      <c r="N504" s="40"/>
      <c r="O504" s="40"/>
      <c r="P504" s="40"/>
      <c r="Q504" s="40"/>
      <c r="R504" s="40"/>
      <c r="S504" s="40"/>
      <c r="T504" s="15"/>
    </row>
    <row r="505" spans="1:20" s="31" customFormat="1" ht="12.75">
      <c r="A505" s="23"/>
      <c r="B505" s="23">
        <v>85410</v>
      </c>
      <c r="C505" s="23"/>
      <c r="D505" s="18" t="s">
        <v>146</v>
      </c>
      <c r="E505" s="57">
        <f>SUM(E506:E522)</f>
        <v>1012915.58</v>
      </c>
      <c r="F505" s="41">
        <f>SUM(F506:F522)</f>
        <v>837858</v>
      </c>
      <c r="G505" s="41">
        <f>SUM(G506:G522)</f>
        <v>837858</v>
      </c>
      <c r="H505" s="41">
        <f>SUM(H506:H522)</f>
        <v>606443</v>
      </c>
      <c r="I505" s="41">
        <f>SUM(I506:I522)</f>
        <v>222600</v>
      </c>
      <c r="J505" s="41"/>
      <c r="K505" s="41">
        <f>SUM(K506:K522)</f>
        <v>8815</v>
      </c>
      <c r="L505" s="41"/>
      <c r="M505" s="41"/>
      <c r="N505" s="41"/>
      <c r="O505" s="41"/>
      <c r="P505" s="41"/>
      <c r="Q505" s="41"/>
      <c r="R505" s="41"/>
      <c r="S505" s="41"/>
      <c r="T505" s="30"/>
    </row>
    <row r="506" spans="1:20" s="7" customFormat="1" ht="25.5">
      <c r="A506" s="24"/>
      <c r="B506" s="24"/>
      <c r="C506" s="24">
        <v>3020</v>
      </c>
      <c r="D506" s="19" t="s">
        <v>62</v>
      </c>
      <c r="E506" s="58">
        <v>8126</v>
      </c>
      <c r="F506" s="42">
        <v>8815</v>
      </c>
      <c r="G506" s="42">
        <v>8815</v>
      </c>
      <c r="H506" s="42"/>
      <c r="I506" s="42"/>
      <c r="J506" s="42"/>
      <c r="K506" s="42">
        <v>8815</v>
      </c>
      <c r="L506" s="42"/>
      <c r="M506" s="42"/>
      <c r="N506" s="42"/>
      <c r="O506" s="42"/>
      <c r="P506" s="42"/>
      <c r="Q506" s="42"/>
      <c r="R506" s="42"/>
      <c r="S506" s="42"/>
      <c r="T506" s="15"/>
    </row>
    <row r="507" spans="1:20" s="7" customFormat="1" ht="25.5">
      <c r="A507" s="24"/>
      <c r="B507" s="24"/>
      <c r="C507" s="24">
        <v>4010</v>
      </c>
      <c r="D507" s="19" t="s">
        <v>63</v>
      </c>
      <c r="E507" s="58">
        <v>528912</v>
      </c>
      <c r="F507" s="42">
        <v>471262</v>
      </c>
      <c r="G507" s="42">
        <v>471262</v>
      </c>
      <c r="H507" s="42">
        <v>471262</v>
      </c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15"/>
    </row>
    <row r="508" spans="1:20" s="7" customFormat="1" ht="12.75">
      <c r="A508" s="24"/>
      <c r="B508" s="24"/>
      <c r="C508" s="24">
        <v>4040</v>
      </c>
      <c r="D508" s="19" t="s">
        <v>156</v>
      </c>
      <c r="E508" s="58">
        <v>42271.58</v>
      </c>
      <c r="F508" s="42">
        <v>44720</v>
      </c>
      <c r="G508" s="42">
        <v>44720</v>
      </c>
      <c r="H508" s="42">
        <v>44720</v>
      </c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15"/>
    </row>
    <row r="509" spans="1:20" s="7" customFormat="1" ht="12.75">
      <c r="A509" s="24"/>
      <c r="B509" s="24"/>
      <c r="C509" s="24">
        <v>4110</v>
      </c>
      <c r="D509" s="19" t="s">
        <v>64</v>
      </c>
      <c r="E509" s="58">
        <v>89548</v>
      </c>
      <c r="F509" s="42">
        <v>76450</v>
      </c>
      <c r="G509" s="42">
        <v>76450</v>
      </c>
      <c r="H509" s="42">
        <v>76450</v>
      </c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15"/>
    </row>
    <row r="510" spans="1:20" s="7" customFormat="1" ht="12.75">
      <c r="A510" s="24"/>
      <c r="B510" s="24"/>
      <c r="C510" s="24">
        <v>4120</v>
      </c>
      <c r="D510" s="19" t="s">
        <v>65</v>
      </c>
      <c r="E510" s="58">
        <v>14360</v>
      </c>
      <c r="F510" s="42">
        <v>14011</v>
      </c>
      <c r="G510" s="42">
        <v>14011</v>
      </c>
      <c r="H510" s="42">
        <v>14011</v>
      </c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15"/>
    </row>
    <row r="511" spans="1:20" s="7" customFormat="1" ht="12.75">
      <c r="A511" s="24"/>
      <c r="B511" s="24"/>
      <c r="C511" s="24">
        <v>4210</v>
      </c>
      <c r="D511" s="19" t="s">
        <v>67</v>
      </c>
      <c r="E511" s="58">
        <v>118522</v>
      </c>
      <c r="F511" s="42">
        <v>92745</v>
      </c>
      <c r="G511" s="42">
        <v>92745</v>
      </c>
      <c r="H511" s="42"/>
      <c r="I511" s="42">
        <v>92745</v>
      </c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15"/>
    </row>
    <row r="512" spans="1:20" s="7" customFormat="1" ht="12.75">
      <c r="A512" s="24"/>
      <c r="B512" s="24"/>
      <c r="C512" s="24">
        <v>4260</v>
      </c>
      <c r="D512" s="19" t="s">
        <v>68</v>
      </c>
      <c r="E512" s="58">
        <v>53551</v>
      </c>
      <c r="F512" s="42">
        <v>44107</v>
      </c>
      <c r="G512" s="42">
        <v>44107</v>
      </c>
      <c r="H512" s="42"/>
      <c r="I512" s="42">
        <v>44107</v>
      </c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15"/>
    </row>
    <row r="513" spans="1:20" s="7" customFormat="1" ht="12.75">
      <c r="A513" s="24"/>
      <c r="B513" s="24"/>
      <c r="C513" s="24">
        <v>4270</v>
      </c>
      <c r="D513" s="19" t="s">
        <v>69</v>
      </c>
      <c r="E513" s="58">
        <v>50500</v>
      </c>
      <c r="F513" s="42">
        <v>1000</v>
      </c>
      <c r="G513" s="42">
        <v>1000</v>
      </c>
      <c r="H513" s="42"/>
      <c r="I513" s="42">
        <v>1000</v>
      </c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15"/>
    </row>
    <row r="514" spans="1:20" s="7" customFormat="1" ht="12.75">
      <c r="A514" s="24"/>
      <c r="B514" s="24"/>
      <c r="C514" s="24">
        <v>4280</v>
      </c>
      <c r="D514" s="19" t="s">
        <v>70</v>
      </c>
      <c r="E514" s="58">
        <v>320</v>
      </c>
      <c r="F514" s="42">
        <v>200</v>
      </c>
      <c r="G514" s="42">
        <v>200</v>
      </c>
      <c r="H514" s="42"/>
      <c r="I514" s="42">
        <v>200</v>
      </c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15"/>
    </row>
    <row r="515" spans="1:20" s="7" customFormat="1" ht="12.75">
      <c r="A515" s="24"/>
      <c r="B515" s="24"/>
      <c r="C515" s="24">
        <v>4300</v>
      </c>
      <c r="D515" s="19" t="s">
        <v>60</v>
      </c>
      <c r="E515" s="58">
        <v>72555</v>
      </c>
      <c r="F515" s="42">
        <v>50974</v>
      </c>
      <c r="G515" s="42">
        <v>50974</v>
      </c>
      <c r="H515" s="42"/>
      <c r="I515" s="42">
        <v>50974</v>
      </c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15"/>
    </row>
    <row r="516" spans="1:20" s="7" customFormat="1" ht="16.5" customHeight="1">
      <c r="A516" s="24"/>
      <c r="B516" s="24"/>
      <c r="C516" s="24">
        <v>4350</v>
      </c>
      <c r="D516" s="19" t="s">
        <v>71</v>
      </c>
      <c r="E516" s="58">
        <v>1000</v>
      </c>
      <c r="F516" s="42">
        <v>1000</v>
      </c>
      <c r="G516" s="42">
        <v>1000</v>
      </c>
      <c r="H516" s="42"/>
      <c r="I516" s="42">
        <v>1000</v>
      </c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15"/>
    </row>
    <row r="517" spans="1:20" s="7" customFormat="1" ht="38.25">
      <c r="A517" s="24"/>
      <c r="B517" s="24"/>
      <c r="C517" s="24">
        <v>4360</v>
      </c>
      <c r="D517" s="19" t="s">
        <v>72</v>
      </c>
      <c r="E517" s="58">
        <v>400</v>
      </c>
      <c r="F517" s="42">
        <v>400</v>
      </c>
      <c r="G517" s="42">
        <v>400</v>
      </c>
      <c r="H517" s="42"/>
      <c r="I517" s="42">
        <v>400</v>
      </c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15"/>
    </row>
    <row r="518" spans="1:20" s="7" customFormat="1" ht="38.25">
      <c r="A518" s="24"/>
      <c r="B518" s="24"/>
      <c r="C518" s="24">
        <v>4370</v>
      </c>
      <c r="D518" s="19" t="s">
        <v>73</v>
      </c>
      <c r="E518" s="58">
        <v>3428</v>
      </c>
      <c r="F518" s="42">
        <v>3447</v>
      </c>
      <c r="G518" s="42">
        <v>3447</v>
      </c>
      <c r="H518" s="42"/>
      <c r="I518" s="42">
        <v>3447</v>
      </c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15"/>
    </row>
    <row r="519" spans="1:20" s="7" customFormat="1" ht="12.75">
      <c r="A519" s="24"/>
      <c r="B519" s="24"/>
      <c r="C519" s="24">
        <v>4410</v>
      </c>
      <c r="D519" s="19" t="s">
        <v>74</v>
      </c>
      <c r="E519" s="58">
        <v>300</v>
      </c>
      <c r="F519" s="42">
        <v>303</v>
      </c>
      <c r="G519" s="42">
        <v>303</v>
      </c>
      <c r="H519" s="42"/>
      <c r="I519" s="42">
        <v>303</v>
      </c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15"/>
    </row>
    <row r="520" spans="1:20" s="7" customFormat="1" ht="12.75">
      <c r="A520" s="24"/>
      <c r="B520" s="24"/>
      <c r="C520" s="24">
        <v>4430</v>
      </c>
      <c r="D520" s="19" t="s">
        <v>95</v>
      </c>
      <c r="E520" s="58">
        <v>309</v>
      </c>
      <c r="F520" s="42">
        <v>312</v>
      </c>
      <c r="G520" s="42">
        <v>312</v>
      </c>
      <c r="H520" s="42"/>
      <c r="I520" s="42">
        <v>312</v>
      </c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15"/>
    </row>
    <row r="521" spans="1:20" s="7" customFormat="1" ht="25.5">
      <c r="A521" s="24"/>
      <c r="B521" s="24"/>
      <c r="C521" s="24">
        <v>4440</v>
      </c>
      <c r="D521" s="19" t="s">
        <v>76</v>
      </c>
      <c r="E521" s="58">
        <v>28607</v>
      </c>
      <c r="F521" s="42">
        <v>27904</v>
      </c>
      <c r="G521" s="42">
        <v>27904</v>
      </c>
      <c r="H521" s="42"/>
      <c r="I521" s="42">
        <v>27904</v>
      </c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15"/>
    </row>
    <row r="522" spans="1:20" s="7" customFormat="1" ht="38.25">
      <c r="A522" s="24"/>
      <c r="B522" s="24"/>
      <c r="C522" s="24">
        <v>4740</v>
      </c>
      <c r="D522" s="19" t="s">
        <v>79</v>
      </c>
      <c r="E522" s="58">
        <v>206</v>
      </c>
      <c r="F522" s="42">
        <v>208</v>
      </c>
      <c r="G522" s="42">
        <v>208</v>
      </c>
      <c r="H522" s="42"/>
      <c r="I522" s="42">
        <v>208</v>
      </c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15"/>
    </row>
    <row r="523" spans="1:20" s="31" customFormat="1" ht="12.75">
      <c r="A523" s="23"/>
      <c r="B523" s="23">
        <v>85415</v>
      </c>
      <c r="C523" s="23"/>
      <c r="D523" s="18" t="s">
        <v>147</v>
      </c>
      <c r="E523" s="57">
        <f>SUM(E524)</f>
        <v>10000</v>
      </c>
      <c r="F523" s="41">
        <f>SUM(F524:F525)</f>
        <v>60000</v>
      </c>
      <c r="G523" s="41">
        <f>SUM(G524:G525)</f>
        <v>60000</v>
      </c>
      <c r="H523" s="41">
        <f>SUM(H524)</f>
        <v>0</v>
      </c>
      <c r="I523" s="41">
        <f>SUM(I524)</f>
        <v>0</v>
      </c>
      <c r="J523" s="41">
        <f>SUM(J524:J525)</f>
        <v>10000</v>
      </c>
      <c r="K523" s="41">
        <f>SUM(K524:K525)</f>
        <v>50000</v>
      </c>
      <c r="L523" s="41"/>
      <c r="M523" s="41"/>
      <c r="N523" s="41"/>
      <c r="O523" s="41"/>
      <c r="P523" s="41"/>
      <c r="Q523" s="41"/>
      <c r="R523" s="41"/>
      <c r="S523" s="41"/>
      <c r="T523" s="30"/>
    </row>
    <row r="524" spans="1:20" s="7" customFormat="1" ht="76.5">
      <c r="A524" s="24"/>
      <c r="B524" s="24"/>
      <c r="C524" s="24">
        <v>2830</v>
      </c>
      <c r="D524" s="19" t="s">
        <v>138</v>
      </c>
      <c r="E524" s="58">
        <v>10000</v>
      </c>
      <c r="F524" s="42">
        <v>10000</v>
      </c>
      <c r="G524" s="42">
        <v>10000</v>
      </c>
      <c r="H524" s="42"/>
      <c r="I524" s="42"/>
      <c r="J524" s="42">
        <v>10000</v>
      </c>
      <c r="K524" s="42"/>
      <c r="L524" s="42"/>
      <c r="M524" s="42"/>
      <c r="N524" s="42"/>
      <c r="O524" s="42"/>
      <c r="P524" s="42"/>
      <c r="Q524" s="42"/>
      <c r="R524" s="42"/>
      <c r="S524" s="42"/>
      <c r="T524" s="15"/>
    </row>
    <row r="525" spans="1:20" s="7" customFormat="1" ht="12.75">
      <c r="A525" s="24"/>
      <c r="B525" s="24"/>
      <c r="C525" s="24">
        <v>3240</v>
      </c>
      <c r="D525" s="19" t="s">
        <v>164</v>
      </c>
      <c r="E525" s="58"/>
      <c r="F525" s="42">
        <v>50000</v>
      </c>
      <c r="G525" s="42">
        <v>50000</v>
      </c>
      <c r="H525" s="42"/>
      <c r="I525" s="42"/>
      <c r="J525" s="42"/>
      <c r="K525" s="42">
        <v>50000</v>
      </c>
      <c r="L525" s="42"/>
      <c r="M525" s="42"/>
      <c r="N525" s="42"/>
      <c r="O525" s="42"/>
      <c r="P525" s="42"/>
      <c r="Q525" s="42"/>
      <c r="R525" s="42"/>
      <c r="S525" s="42"/>
      <c r="T525" s="15"/>
    </row>
    <row r="526" spans="1:20" s="31" customFormat="1" ht="25.5">
      <c r="A526" s="23"/>
      <c r="B526" s="23">
        <v>85446</v>
      </c>
      <c r="C526" s="23"/>
      <c r="D526" s="18" t="s">
        <v>131</v>
      </c>
      <c r="E526" s="57">
        <f>SUM(E527)</f>
        <v>9782</v>
      </c>
      <c r="F526" s="41">
        <f>SUM(F527)</f>
        <v>10487</v>
      </c>
      <c r="G526" s="41">
        <f>SUM(G527)</f>
        <v>10487</v>
      </c>
      <c r="H526" s="41">
        <f>SUM(H527)</f>
        <v>0</v>
      </c>
      <c r="I526" s="41">
        <f>SUM(I527)</f>
        <v>10487</v>
      </c>
      <c r="J526" s="41">
        <f>SUM(J527)</f>
        <v>0</v>
      </c>
      <c r="K526" s="41">
        <f>SUM(K527)</f>
        <v>0</v>
      </c>
      <c r="L526" s="41"/>
      <c r="M526" s="41"/>
      <c r="N526" s="41"/>
      <c r="O526" s="41"/>
      <c r="P526" s="41"/>
      <c r="Q526" s="41"/>
      <c r="R526" s="41"/>
      <c r="S526" s="41"/>
      <c r="T526" s="30"/>
    </row>
    <row r="527" spans="1:20" s="7" customFormat="1" ht="25.5">
      <c r="A527" s="24"/>
      <c r="B527" s="24"/>
      <c r="C527" s="24">
        <v>4700</v>
      </c>
      <c r="D527" s="19" t="s">
        <v>113</v>
      </c>
      <c r="E527" s="58">
        <v>9782</v>
      </c>
      <c r="F527" s="42">
        <v>10487</v>
      </c>
      <c r="G527" s="42">
        <v>10487</v>
      </c>
      <c r="H527" s="42"/>
      <c r="I527" s="42">
        <v>10487</v>
      </c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15"/>
    </row>
    <row r="528" spans="1:20" s="31" customFormat="1" ht="12.75">
      <c r="A528" s="23"/>
      <c r="B528" s="26">
        <v>85495</v>
      </c>
      <c r="C528" s="23"/>
      <c r="D528" s="17" t="s">
        <v>86</v>
      </c>
      <c r="E528" s="57">
        <f aca="true" t="shared" si="41" ref="E528:J528">SUM(E529:E530)</f>
        <v>2042979</v>
      </c>
      <c r="F528" s="41">
        <f t="shared" si="41"/>
        <v>2248272</v>
      </c>
      <c r="G528" s="41">
        <f>SUM(G529:G530)</f>
        <v>2248272</v>
      </c>
      <c r="H528" s="41">
        <f t="shared" si="41"/>
        <v>0</v>
      </c>
      <c r="I528" s="41">
        <f t="shared" si="41"/>
        <v>9606</v>
      </c>
      <c r="J528" s="41">
        <f t="shared" si="41"/>
        <v>2238666</v>
      </c>
      <c r="K528" s="41"/>
      <c r="L528" s="41"/>
      <c r="M528" s="41"/>
      <c r="N528" s="41"/>
      <c r="O528" s="41"/>
      <c r="P528" s="41"/>
      <c r="Q528" s="41"/>
      <c r="R528" s="41"/>
      <c r="S528" s="41"/>
      <c r="T528" s="30"/>
    </row>
    <row r="529" spans="1:20" s="7" customFormat="1" ht="38.25">
      <c r="A529" s="24"/>
      <c r="B529" s="24"/>
      <c r="C529" s="24">
        <v>2540</v>
      </c>
      <c r="D529" s="19" t="s">
        <v>127</v>
      </c>
      <c r="E529" s="58">
        <v>2033586</v>
      </c>
      <c r="F529" s="42">
        <v>2238666</v>
      </c>
      <c r="G529" s="42">
        <v>2238666</v>
      </c>
      <c r="H529" s="42"/>
      <c r="I529" s="42"/>
      <c r="J529" s="42">
        <v>2238666</v>
      </c>
      <c r="K529" s="42"/>
      <c r="L529" s="42"/>
      <c r="M529" s="42"/>
      <c r="N529" s="42"/>
      <c r="O529" s="42"/>
      <c r="P529" s="42"/>
      <c r="Q529" s="42"/>
      <c r="R529" s="42"/>
      <c r="S529" s="42"/>
      <c r="T529" s="15"/>
    </row>
    <row r="530" spans="1:20" s="7" customFormat="1" ht="27.75" customHeight="1">
      <c r="A530" s="24"/>
      <c r="B530" s="24"/>
      <c r="C530" s="24">
        <v>4440</v>
      </c>
      <c r="D530" s="19" t="s">
        <v>76</v>
      </c>
      <c r="E530" s="58">
        <v>9393</v>
      </c>
      <c r="F530" s="42">
        <v>9606</v>
      </c>
      <c r="G530" s="42">
        <v>9606</v>
      </c>
      <c r="H530" s="42"/>
      <c r="I530" s="42">
        <v>9606</v>
      </c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15"/>
    </row>
    <row r="531" spans="1:20" s="7" customFormat="1" ht="25.5">
      <c r="A531" s="22">
        <v>921</v>
      </c>
      <c r="B531" s="22"/>
      <c r="C531" s="22"/>
      <c r="D531" s="16" t="s">
        <v>148</v>
      </c>
      <c r="E531" s="56">
        <f aca="true" t="shared" si="42" ref="E531:J531">SUM(E535,E532)</f>
        <v>43000</v>
      </c>
      <c r="F531" s="40">
        <f t="shared" si="42"/>
        <v>46300</v>
      </c>
      <c r="G531" s="40">
        <f>SUM(G535,G532)</f>
        <v>46300</v>
      </c>
      <c r="H531" s="40">
        <f t="shared" si="42"/>
        <v>0</v>
      </c>
      <c r="I531" s="40">
        <f t="shared" si="42"/>
        <v>0</v>
      </c>
      <c r="J531" s="40">
        <f t="shared" si="42"/>
        <v>46300</v>
      </c>
      <c r="K531" s="40"/>
      <c r="L531" s="40"/>
      <c r="M531" s="40"/>
      <c r="N531" s="40"/>
      <c r="O531" s="40"/>
      <c r="P531" s="40"/>
      <c r="Q531" s="40"/>
      <c r="R531" s="40"/>
      <c r="S531" s="40"/>
      <c r="T531" s="15"/>
    </row>
    <row r="532" spans="1:20" s="31" customFormat="1" ht="18" customHeight="1">
      <c r="A532" s="23"/>
      <c r="B532" s="23">
        <v>92105</v>
      </c>
      <c r="C532" s="23"/>
      <c r="D532" s="18" t="s">
        <v>149</v>
      </c>
      <c r="E532" s="57">
        <f aca="true" t="shared" si="43" ref="E532:J532">SUM(E533:E534)</f>
        <v>13000</v>
      </c>
      <c r="F532" s="41">
        <f t="shared" si="43"/>
        <v>16000</v>
      </c>
      <c r="G532" s="41">
        <f>SUM(G533:G534)</f>
        <v>16000</v>
      </c>
      <c r="H532" s="41">
        <f t="shared" si="43"/>
        <v>0</v>
      </c>
      <c r="I532" s="41">
        <f t="shared" si="43"/>
        <v>0</v>
      </c>
      <c r="J532" s="41">
        <f t="shared" si="43"/>
        <v>16000</v>
      </c>
      <c r="K532" s="41"/>
      <c r="L532" s="41"/>
      <c r="M532" s="41"/>
      <c r="N532" s="41"/>
      <c r="O532" s="41"/>
      <c r="P532" s="41"/>
      <c r="Q532" s="41"/>
      <c r="R532" s="41"/>
      <c r="S532" s="41"/>
      <c r="T532" s="30"/>
    </row>
    <row r="533" spans="1:20" s="7" customFormat="1" ht="63.75">
      <c r="A533" s="24"/>
      <c r="B533" s="24"/>
      <c r="C533" s="24">
        <v>2710</v>
      </c>
      <c r="D533" s="19" t="s">
        <v>132</v>
      </c>
      <c r="E533" s="58">
        <v>2000</v>
      </c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15"/>
    </row>
    <row r="534" spans="1:20" s="7" customFormat="1" ht="76.5">
      <c r="A534" s="24"/>
      <c r="B534" s="24"/>
      <c r="C534" s="24">
        <v>2830</v>
      </c>
      <c r="D534" s="19" t="s">
        <v>138</v>
      </c>
      <c r="E534" s="58">
        <v>11000</v>
      </c>
      <c r="F534" s="42">
        <v>16000</v>
      </c>
      <c r="G534" s="42">
        <v>16000</v>
      </c>
      <c r="H534" s="42"/>
      <c r="I534" s="42"/>
      <c r="J534" s="42">
        <v>16000</v>
      </c>
      <c r="K534" s="42"/>
      <c r="L534" s="42"/>
      <c r="M534" s="42"/>
      <c r="N534" s="42"/>
      <c r="O534" s="42"/>
      <c r="P534" s="42"/>
      <c r="Q534" s="42"/>
      <c r="R534" s="42"/>
      <c r="S534" s="42"/>
      <c r="T534" s="15"/>
    </row>
    <row r="535" spans="1:20" s="31" customFormat="1" ht="12.75">
      <c r="A535" s="23"/>
      <c r="B535" s="23">
        <v>92116</v>
      </c>
      <c r="C535" s="23"/>
      <c r="D535" s="18" t="s">
        <v>150</v>
      </c>
      <c r="E535" s="57">
        <f aca="true" t="shared" si="44" ref="E535:J535">SUM(E536)</f>
        <v>30000</v>
      </c>
      <c r="F535" s="41">
        <f t="shared" si="44"/>
        <v>30300</v>
      </c>
      <c r="G535" s="41">
        <f t="shared" si="44"/>
        <v>30300</v>
      </c>
      <c r="H535" s="41">
        <f t="shared" si="44"/>
        <v>0</v>
      </c>
      <c r="I535" s="41">
        <f t="shared" si="44"/>
        <v>0</v>
      </c>
      <c r="J535" s="41">
        <f t="shared" si="44"/>
        <v>30300</v>
      </c>
      <c r="K535" s="41"/>
      <c r="L535" s="41"/>
      <c r="M535" s="41"/>
      <c r="N535" s="41"/>
      <c r="O535" s="41"/>
      <c r="P535" s="41"/>
      <c r="Q535" s="41"/>
      <c r="R535" s="41"/>
      <c r="S535" s="41"/>
      <c r="T535" s="30"/>
    </row>
    <row r="536" spans="1:20" s="7" customFormat="1" ht="25.5">
      <c r="A536" s="24"/>
      <c r="B536" s="24"/>
      <c r="C536" s="24">
        <v>2480</v>
      </c>
      <c r="D536" s="19" t="s">
        <v>162</v>
      </c>
      <c r="E536" s="58">
        <v>30000</v>
      </c>
      <c r="F536" s="42">
        <v>30300</v>
      </c>
      <c r="G536" s="42">
        <v>30300</v>
      </c>
      <c r="H536" s="42"/>
      <c r="I536" s="42"/>
      <c r="J536" s="42">
        <v>30300</v>
      </c>
      <c r="K536" s="42"/>
      <c r="L536" s="42"/>
      <c r="M536" s="42"/>
      <c r="N536" s="42"/>
      <c r="O536" s="42"/>
      <c r="P536" s="42"/>
      <c r="Q536" s="42"/>
      <c r="R536" s="42"/>
      <c r="S536" s="42"/>
      <c r="T536" s="15"/>
    </row>
    <row r="537" spans="1:20" s="7" customFormat="1" ht="12.75">
      <c r="A537" s="22">
        <v>926</v>
      </c>
      <c r="B537" s="22"/>
      <c r="C537" s="22"/>
      <c r="D537" s="16" t="s">
        <v>151</v>
      </c>
      <c r="E537" s="56">
        <f aca="true" t="shared" si="45" ref="E537:J537">SUM(E538)</f>
        <v>45500</v>
      </c>
      <c r="F537" s="40">
        <f t="shared" si="45"/>
        <v>36500</v>
      </c>
      <c r="G537" s="40">
        <f t="shared" si="45"/>
        <v>36500</v>
      </c>
      <c r="H537" s="40">
        <f t="shared" si="45"/>
        <v>0</v>
      </c>
      <c r="I537" s="40">
        <f t="shared" si="45"/>
        <v>25000</v>
      </c>
      <c r="J537" s="40">
        <f t="shared" si="45"/>
        <v>11500</v>
      </c>
      <c r="K537" s="40"/>
      <c r="L537" s="40"/>
      <c r="M537" s="40"/>
      <c r="N537" s="40"/>
      <c r="O537" s="40"/>
      <c r="P537" s="40"/>
      <c r="Q537" s="40"/>
      <c r="R537" s="40"/>
      <c r="S537" s="40"/>
      <c r="T537" s="15"/>
    </row>
    <row r="538" spans="1:20" s="31" customFormat="1" ht="25.5">
      <c r="A538" s="23"/>
      <c r="B538" s="23">
        <v>92605</v>
      </c>
      <c r="C538" s="23"/>
      <c r="D538" s="18" t="s">
        <v>152</v>
      </c>
      <c r="E538" s="57">
        <f aca="true" t="shared" si="46" ref="E538:J538">SUM(E539:E541)</f>
        <v>45500</v>
      </c>
      <c r="F538" s="42">
        <f t="shared" si="46"/>
        <v>36500</v>
      </c>
      <c r="G538" s="42">
        <f>SUM(G539:G541)</f>
        <v>36500</v>
      </c>
      <c r="H538" s="42">
        <f t="shared" si="46"/>
        <v>0</v>
      </c>
      <c r="I538" s="42">
        <f t="shared" si="46"/>
        <v>25000</v>
      </c>
      <c r="J538" s="42">
        <f t="shared" si="46"/>
        <v>11500</v>
      </c>
      <c r="K538" s="41"/>
      <c r="L538" s="41"/>
      <c r="M538" s="41"/>
      <c r="N538" s="41"/>
      <c r="O538" s="41"/>
      <c r="P538" s="41"/>
      <c r="Q538" s="41"/>
      <c r="R538" s="41"/>
      <c r="S538" s="41"/>
      <c r="T538" s="30"/>
    </row>
    <row r="539" spans="1:20" s="7" customFormat="1" ht="76.5">
      <c r="A539" s="24"/>
      <c r="B539" s="24"/>
      <c r="C539" s="24">
        <v>2830</v>
      </c>
      <c r="D539" s="19" t="s">
        <v>138</v>
      </c>
      <c r="E539" s="58">
        <v>10500</v>
      </c>
      <c r="F539" s="42">
        <v>11500</v>
      </c>
      <c r="G539" s="42">
        <v>11500</v>
      </c>
      <c r="H539" s="42"/>
      <c r="I539" s="42"/>
      <c r="J539" s="42">
        <v>11500</v>
      </c>
      <c r="K539" s="42"/>
      <c r="L539" s="42"/>
      <c r="M539" s="42"/>
      <c r="N539" s="42"/>
      <c r="O539" s="42"/>
      <c r="P539" s="42"/>
      <c r="Q539" s="42"/>
      <c r="R539" s="42"/>
      <c r="S539" s="42"/>
      <c r="T539" s="15"/>
    </row>
    <row r="540" spans="1:20" s="7" customFormat="1" ht="12.75">
      <c r="A540" s="24"/>
      <c r="B540" s="24"/>
      <c r="C540" s="24">
        <v>4210</v>
      </c>
      <c r="D540" s="19" t="s">
        <v>67</v>
      </c>
      <c r="E540" s="58">
        <v>17000</v>
      </c>
      <c r="F540" s="42">
        <v>17500</v>
      </c>
      <c r="G540" s="42">
        <v>17500</v>
      </c>
      <c r="H540" s="42"/>
      <c r="I540" s="42">
        <v>17500</v>
      </c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15"/>
    </row>
    <row r="541" spans="1:20" s="7" customFormat="1" ht="12.75">
      <c r="A541" s="24"/>
      <c r="B541" s="24"/>
      <c r="C541" s="24">
        <v>4300</v>
      </c>
      <c r="D541" s="19" t="s">
        <v>60</v>
      </c>
      <c r="E541" s="58">
        <v>18000</v>
      </c>
      <c r="F541" s="43">
        <v>7500</v>
      </c>
      <c r="G541" s="43">
        <v>7500</v>
      </c>
      <c r="H541" s="42"/>
      <c r="I541" s="43">
        <v>7500</v>
      </c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15"/>
    </row>
    <row r="542" spans="1:20" s="52" customFormat="1" ht="24.75" customHeight="1">
      <c r="A542" s="76" t="s">
        <v>8</v>
      </c>
      <c r="B542" s="76"/>
      <c r="C542" s="76"/>
      <c r="D542" s="76"/>
      <c r="E542" s="59">
        <f aca="true" t="shared" si="47" ref="E542:Q542">SUM(E537,E531,E504,E452,E389,E368,E208,E205,E199,E144,E83,E58,E51,E48,E16,E12,E8)</f>
        <v>38941540.19</v>
      </c>
      <c r="F542" s="51">
        <f t="shared" si="47"/>
        <v>54025391.78</v>
      </c>
      <c r="G542" s="51">
        <f t="shared" si="47"/>
        <v>33817022</v>
      </c>
      <c r="H542" s="51">
        <f t="shared" si="47"/>
        <v>18360392</v>
      </c>
      <c r="I542" s="51">
        <f t="shared" si="47"/>
        <v>8551523</v>
      </c>
      <c r="J542" s="51">
        <f t="shared" si="47"/>
        <v>4415803</v>
      </c>
      <c r="K542" s="81">
        <f t="shared" si="47"/>
        <v>1358316</v>
      </c>
      <c r="L542" s="51">
        <f t="shared" si="47"/>
        <v>73481.99999999997</v>
      </c>
      <c r="M542" s="51">
        <f t="shared" si="47"/>
        <v>592074</v>
      </c>
      <c r="N542" s="51">
        <f t="shared" si="47"/>
        <v>465432</v>
      </c>
      <c r="O542" s="51">
        <f t="shared" si="47"/>
        <v>20208369.78</v>
      </c>
      <c r="P542" s="51">
        <f t="shared" si="47"/>
        <v>4633600</v>
      </c>
      <c r="Q542" s="51">
        <f t="shared" si="47"/>
        <v>15574769.78</v>
      </c>
      <c r="R542" s="44"/>
      <c r="S542" s="44"/>
      <c r="T542" s="6"/>
    </row>
    <row r="544" spans="1:4" ht="14.25">
      <c r="A544" s="29" t="s">
        <v>25</v>
      </c>
      <c r="B544" s="27"/>
      <c r="C544" s="27"/>
      <c r="D544" s="3"/>
    </row>
    <row r="545" spans="1:4" ht="12.75">
      <c r="A545" s="69" t="s">
        <v>24</v>
      </c>
      <c r="B545" s="70"/>
      <c r="C545" s="70"/>
      <c r="D545" s="70"/>
    </row>
  </sheetData>
  <sheetProtection/>
  <mergeCells count="14">
    <mergeCell ref="A545:D545"/>
    <mergeCell ref="C4:C6"/>
    <mergeCell ref="P5:S5"/>
    <mergeCell ref="A542:D542"/>
    <mergeCell ref="H5:N5"/>
    <mergeCell ref="G5:G6"/>
    <mergeCell ref="E4:E6"/>
    <mergeCell ref="A1:T1"/>
    <mergeCell ref="F4:F6"/>
    <mergeCell ref="A4:A6"/>
    <mergeCell ref="D4:D6"/>
    <mergeCell ref="B4:B6"/>
    <mergeCell ref="G4:T4"/>
    <mergeCell ref="T5:T6"/>
  </mergeCells>
  <printOptions horizontalCentered="1"/>
  <pageMargins left="0.3937007874015748" right="0.1968503937007874" top="1.4960629921259843" bottom="0.7874015748031497" header="0.5118110236220472" footer="0.5118110236220472"/>
  <pageSetup horizontalDpi="600" verticalDpi="600" orientation="landscape" paperSize="9" scale="5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Prywatny</cp:lastModifiedBy>
  <cp:lastPrinted>2009-11-13T09:02:45Z</cp:lastPrinted>
  <dcterms:created xsi:type="dcterms:W3CDTF">1998-12-09T13:02:10Z</dcterms:created>
  <dcterms:modified xsi:type="dcterms:W3CDTF">2009-11-15T17:58:56Z</dcterms:modified>
  <cp:category/>
  <cp:version/>
  <cp:contentType/>
  <cp:contentStatus/>
</cp:coreProperties>
</file>