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<sst xmlns="http://schemas.openxmlformats.org/spreadsheetml/2006/main" count="225" uniqueCount="172">
  <si>
    <t>Dział</t>
  </si>
  <si>
    <t>Rozdział</t>
  </si>
  <si>
    <t>Paragraf</t>
  </si>
  <si>
    <t>Treść</t>
  </si>
  <si>
    <t>Uchwała</t>
  </si>
  <si>
    <t>Plan po zm.</t>
  </si>
  <si>
    <t>Wykonanie</t>
  </si>
  <si>
    <t>%</t>
  </si>
  <si>
    <t>Administracja publiczna</t>
  </si>
  <si>
    <t xml:space="preserve">Oświata i wychowanie </t>
  </si>
  <si>
    <t>Szkoły zawodowe</t>
  </si>
  <si>
    <t>*Ośrodek Szkolenia Zawodowego</t>
  </si>
  <si>
    <t>,,Uniwersus"</t>
  </si>
  <si>
    <t>*Warmińsko-Mazurski Zakład Doskona</t>
  </si>
  <si>
    <t>lenia Zawodowego w Olsztynie</t>
  </si>
  <si>
    <t>Ośrodek Kształcenia Zawodowego</t>
  </si>
  <si>
    <t>w Nidzicy</t>
  </si>
  <si>
    <t>dotacja celowa z budżetu na dofinanso</t>
  </si>
  <si>
    <t>wanie zadań zleconych do realizacji</t>
  </si>
  <si>
    <t>stowarzyszeniom -</t>
  </si>
  <si>
    <t>Domy pomocy społecznej</t>
  </si>
  <si>
    <t>Edukacyjna opieka wychowawcza</t>
  </si>
  <si>
    <t>Pozostała działalność</t>
  </si>
  <si>
    <t>*Ośrodek Rehabilitacyjno-Edukacyjno-</t>
  </si>
  <si>
    <t>Wychowawczy dla Dzieci i Młodzieży</t>
  </si>
  <si>
    <t>z Uposledzeniem Umysłowym</t>
  </si>
  <si>
    <t>Biblioteki</t>
  </si>
  <si>
    <t>z tego:</t>
  </si>
  <si>
    <t>OGÓŁEM DOTACJE</t>
  </si>
  <si>
    <t>*dotacje celowe</t>
  </si>
  <si>
    <t>*dotacje podmiotowe</t>
  </si>
  <si>
    <t>4. Udzielone dotacje.</t>
  </si>
  <si>
    <t>Pomoc społeczna</t>
  </si>
  <si>
    <t>Placówki opiekuńczo-wychowawcze</t>
  </si>
  <si>
    <t>oświaty</t>
  </si>
  <si>
    <t xml:space="preserve">niepublicznej jednostki systemu </t>
  </si>
  <si>
    <t xml:space="preserve">Dotacja podmiotowa z budzetu dla </t>
  </si>
  <si>
    <t>niepublicznej jednostki systemu</t>
  </si>
  <si>
    <t>Załącznik nr 2</t>
  </si>
  <si>
    <t>Dotacja celowa z budżetu na finansowa</t>
  </si>
  <si>
    <t xml:space="preserve">nie lub dofinansowanie zadań zleconych </t>
  </si>
  <si>
    <t>do realizacji stowarzyszeniom</t>
  </si>
  <si>
    <t>kapitał żelazny na tworzenie stypendiów</t>
  </si>
  <si>
    <t>dla uczniów z terenu powiatu nidzickiego</t>
  </si>
  <si>
    <t>do realizacji pozostałym jednostkom</t>
  </si>
  <si>
    <t>niezaliczanym do sektora finansów</t>
  </si>
  <si>
    <t>publicznych</t>
  </si>
  <si>
    <t>samorządowej instytucji kultury</t>
  </si>
  <si>
    <t>Kutura fizyczna i sport</t>
  </si>
  <si>
    <t>Zadania w zakresie kultury fizycznej</t>
  </si>
  <si>
    <t>i sportu</t>
  </si>
  <si>
    <t>Rodziny zastępcze</t>
  </si>
  <si>
    <t>Bezpieczeństwo publiczne i ochrona</t>
  </si>
  <si>
    <t>przeciwpożarowa</t>
  </si>
  <si>
    <t>Ochrona zdrowia</t>
  </si>
  <si>
    <t>Ośrodki wsparcia</t>
  </si>
  <si>
    <t xml:space="preserve">dotacja celowa na pomoc finansową </t>
  </si>
  <si>
    <t xml:space="preserve">udzielaną między jst.na dofinansowanie </t>
  </si>
  <si>
    <t>własnych zadań bieżących</t>
  </si>
  <si>
    <t>Promocja j.s.t.</t>
  </si>
  <si>
    <t xml:space="preserve">Dotacja podmiotowa z budżetu dla  </t>
  </si>
  <si>
    <t xml:space="preserve">lub dofinansowanie zadań zleconych do </t>
  </si>
  <si>
    <t xml:space="preserve">realizacji pozostałym jednostkom </t>
  </si>
  <si>
    <t>niezaliczanym do sektora finans.publicznych</t>
  </si>
  <si>
    <t>Dotacje celowe przekazane dla powiatu</t>
  </si>
  <si>
    <t>na zadania bieżące realizowane na</t>
  </si>
  <si>
    <t>podstawie porozumień (umów) między</t>
  </si>
  <si>
    <t>j.s.t.</t>
  </si>
  <si>
    <t>realizacji stowarzyszeniom</t>
  </si>
  <si>
    <t>Pomocy Społecznej" Hostel " w Napiwodzie</t>
  </si>
  <si>
    <t>prowadzonym przez Polskie Stowarzy-</t>
  </si>
  <si>
    <t>szenia na Rzecz Osób z Upośledzeniem</t>
  </si>
  <si>
    <t xml:space="preserve"> Umysłowym w Nidzicy</t>
  </si>
  <si>
    <t>Pozostałe zadania w zakresie</t>
  </si>
  <si>
    <t>polityki społecznej</t>
  </si>
  <si>
    <t>Rehabilitacja zawodowa i społeczna</t>
  </si>
  <si>
    <t>osób niepełnosprawnych</t>
  </si>
  <si>
    <t xml:space="preserve">stowarzyszeniom </t>
  </si>
  <si>
    <t>Pomoc materialna dla uczniów</t>
  </si>
  <si>
    <t xml:space="preserve">Kultura i ochrona dziedzictwa </t>
  </si>
  <si>
    <t>narodowego</t>
  </si>
  <si>
    <t>Pozostałe zadania w zakresie kultury</t>
  </si>
  <si>
    <t>na utrzymanie biura  w Brukseli</t>
  </si>
  <si>
    <t xml:space="preserve">Województwa Warmińsko-Mazurskiego </t>
  </si>
  <si>
    <t xml:space="preserve">*pomoc finansowa dla Samorządu </t>
  </si>
  <si>
    <t>*pomoc finansowa dla Gminy Nidzica</t>
  </si>
  <si>
    <t>na współfinansowanie projektu pn.</t>
  </si>
  <si>
    <t>"Centrum Edukacji Bezpieczeństwa</t>
  </si>
  <si>
    <t>Ruchu Drogowego"</t>
  </si>
  <si>
    <t>dofinansowanie działalności ,, Środowiskowego</t>
  </si>
  <si>
    <t>Domu Samopomocy w Nidzicy</t>
  </si>
  <si>
    <t>szenie na Rzecz Osób z Upośledzeniem</t>
  </si>
  <si>
    <t xml:space="preserve">Terapii Zajęciowej prowadzonym przez </t>
  </si>
  <si>
    <t>Polskie Stowarzyszenie na Rzecz</t>
  </si>
  <si>
    <t>Osób z Upośledzeniem Umysłowym</t>
  </si>
  <si>
    <t>Koło w Nidzicy</t>
  </si>
  <si>
    <t>*dofinansowanie działalności Warsztatów</t>
  </si>
  <si>
    <t>*realizacja programu stypendialnego</t>
  </si>
  <si>
    <t>dla najlepszych uczniów z terenu</t>
  </si>
  <si>
    <t>Powiatu Nidzickiego</t>
  </si>
  <si>
    <t xml:space="preserve">Dotacja podmiotowa z budżetu dla </t>
  </si>
  <si>
    <t>*Miejsko-Gminna Biblioteka Publiczna</t>
  </si>
  <si>
    <t>*Powiatowe Dni Rodziny</t>
  </si>
  <si>
    <t>opiekuńczo-wychowawczych</t>
  </si>
  <si>
    <t>w innych powiatach</t>
  </si>
  <si>
    <t>*świetlica terapeutyczna prowadzona</t>
  </si>
  <si>
    <t>przez Stowarzyszenie na Rzecz Osób</t>
  </si>
  <si>
    <t>z Upośledzeniem Umysłowym w Nidzicy</t>
  </si>
  <si>
    <t>*pomoc na częściowe pokrycie kosztów</t>
  </si>
  <si>
    <t>rodzinach zastępczych</t>
  </si>
  <si>
    <t>Ochotnicze straże pożarne</t>
  </si>
  <si>
    <t>II. Informacja o przebiegu   wykonania wydatków budżetu Powiatu Nidzickiego</t>
  </si>
  <si>
    <t>za okres 01.01.2009 r. do 30.06.2009 r.</t>
  </si>
  <si>
    <t xml:space="preserve">dotacje celowe przekazane gminie na </t>
  </si>
  <si>
    <t xml:space="preserve">zadania bieżące realizowane na </t>
  </si>
  <si>
    <t>jednostkami samorządu terytorialnego</t>
  </si>
  <si>
    <t xml:space="preserve">*organizacja obchodów Powiatowego </t>
  </si>
  <si>
    <t>Dnia Strażaka</t>
  </si>
  <si>
    <t>*Mistrzostwa Pierwszej Pomocy dla szkół</t>
  </si>
  <si>
    <t xml:space="preserve">podstawowych, gimnazjalnych i </t>
  </si>
  <si>
    <t>ponadgimnazjalnych i drużyn OC</t>
  </si>
  <si>
    <t xml:space="preserve">*Program zapobiegania otyłości </t>
  </si>
  <si>
    <t>"Trzymaj formę"</t>
  </si>
  <si>
    <t>niezaliczanym do sektora finans.publi.</t>
  </si>
  <si>
    <t xml:space="preserve">*pomoc na utrzymanie 10 dzieci </t>
  </si>
  <si>
    <t>umieszczonych w 4 placówkach</t>
  </si>
  <si>
    <t>* Rodzinny Dom Dziecka w Nidzicy</t>
  </si>
  <si>
    <t xml:space="preserve"> prowadzony przez Caritas Archidiecezji</t>
  </si>
  <si>
    <t xml:space="preserve"> Warmińskiej - koszt utrzymania 8 dzieci</t>
  </si>
  <si>
    <t>*dofinansowanie działalności ,, Domu</t>
  </si>
  <si>
    <t>utrzymania 8 dzieci umieszczonych w 6</t>
  </si>
  <si>
    <t>*Powiatowy Dzień Inwalidy</t>
  </si>
  <si>
    <t xml:space="preserve">*Powiatowy Festyn - "Powitanie i </t>
  </si>
  <si>
    <t>pożegnanie lata na plażach powiatu"</t>
  </si>
  <si>
    <t>*Powiatowy festyn w Kamionce</t>
  </si>
  <si>
    <t>*pomoc finansowa dla Gminy Janowo na</t>
  </si>
  <si>
    <t>doposażenie w sprzęt dla OHP Janowo</t>
  </si>
  <si>
    <t xml:space="preserve">*doposażenie kuchni w szkole w ramach </t>
  </si>
  <si>
    <t>prog."Pomoc państwa w zakresie dożywiania"</t>
  </si>
  <si>
    <t>na doposażenie kapeli ludowej działającej</t>
  </si>
  <si>
    <t>przy NOK w Nidzicy</t>
  </si>
  <si>
    <t>*Awa-MEBEL s.c.Alina Gulczyńska</t>
  </si>
  <si>
    <t>Aleksander Waćkowski</t>
  </si>
  <si>
    <t>*Obchody Dni Honorowych Dawców</t>
  </si>
  <si>
    <t>Krwi</t>
  </si>
  <si>
    <t>*Olimpiada Promocji Zdrowego Stylu</t>
  </si>
  <si>
    <t>Życia dla szkół podstawowych,</t>
  </si>
  <si>
    <t>gimnazjalnych i ponadgimnazjalnych</t>
  </si>
  <si>
    <t xml:space="preserve">*AIDS szanse i zagrożenia konkurs dla </t>
  </si>
  <si>
    <t>szkół ponadgimnazjalnych</t>
  </si>
  <si>
    <t>* Koncert Radości i Nadzieii</t>
  </si>
  <si>
    <t>*Powiatowy Dzień Niewidomego</t>
  </si>
  <si>
    <t>*Powiatowy Festyn Pola Nadziei</t>
  </si>
  <si>
    <t>*Prezentacja regionalnych twórców</t>
  </si>
  <si>
    <t>kultury</t>
  </si>
  <si>
    <t>*Nidzica Dawniej i Dziś. Najwybitniejsi</t>
  </si>
  <si>
    <t>Obywatele Naszego Miasta</t>
  </si>
  <si>
    <t>*Organizacja i przeprowadzenie turniejów</t>
  </si>
  <si>
    <t>szachowych na terenie Powiatu Nidzickiego</t>
  </si>
  <si>
    <t>*Powiatowy festyn - Towarzyskie</t>
  </si>
  <si>
    <t>Zawody Jeździeckie</t>
  </si>
  <si>
    <t>*Powiatowy Turniej Szóstek Piłkarskich</t>
  </si>
  <si>
    <t>*Powiatowy Halowy Turniej Drużyn</t>
  </si>
  <si>
    <t>Pięcioosobowych</t>
  </si>
  <si>
    <t>*Powiatowy Turniej Piłkarski oldbojów</t>
  </si>
  <si>
    <t>*Podnoszenie ciężarów - Mistrzostwa</t>
  </si>
  <si>
    <t>w kat. juniorów i juniorek</t>
  </si>
  <si>
    <t>na 2009r.</t>
  </si>
  <si>
    <t>30.06.2009r.</t>
  </si>
  <si>
    <t>budżetowa</t>
  </si>
  <si>
    <t>do Uchwały Zarządu nr 160/09</t>
  </si>
  <si>
    <t xml:space="preserve">z dnia 28.08.2009r.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</si>
</sst>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9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20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4" fillId="0" borderId="0" xfId="0" applyFont="1" applyAlignment="1">
      <alignment/>
    </xf>
    <xf numFmtId="0" fontId="3" fillId="2" borderId="8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2" xfId="0" applyFont="1" applyFill="1" applyBorder="1" applyAlignment="1">
      <alignment/>
    </xf>
    <xf numFmtId="4" fontId="0" fillId="0" borderId="2" xfId="0" applyNumberFormat="1" applyBorder="1" applyAlignment="1">
      <alignment/>
    </xf>
    <xf numFmtId="4" fontId="3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left"/>
    </xf>
    <xf numFmtId="4" fontId="0" fillId="0" borderId="1" xfId="0" applyNumberFormat="1" applyBorder="1" applyAlignment="1">
      <alignment/>
    </xf>
    <xf numFmtId="4" fontId="6" fillId="2" borderId="1" xfId="0" applyNumberFormat="1" applyFont="1" applyFill="1" applyBorder="1" applyAlignment="1">
      <alignment/>
    </xf>
    <xf numFmtId="4" fontId="7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3" fillId="0" borderId="8" xfId="0" applyFont="1" applyBorder="1" applyAlignment="1">
      <alignment/>
    </xf>
    <xf numFmtId="4" fontId="3" fillId="0" borderId="6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3" xfId="0" applyNumberFormat="1" applyBorder="1" applyAlignment="1">
      <alignment/>
    </xf>
    <xf numFmtId="0" fontId="3" fillId="0" borderId="1" xfId="0" applyFont="1" applyBorder="1" applyAlignment="1">
      <alignment/>
    </xf>
    <xf numFmtId="4" fontId="3" fillId="0" borderId="8" xfId="0" applyNumberFormat="1" applyFont="1" applyBorder="1" applyAlignment="1">
      <alignment/>
    </xf>
    <xf numFmtId="4" fontId="0" fillId="0" borderId="9" xfId="0" applyNumberFormat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4" fontId="3" fillId="0" borderId="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left"/>
    </xf>
    <xf numFmtId="4" fontId="2" fillId="0" borderId="9" xfId="0" applyNumberFormat="1" applyFont="1" applyBorder="1" applyAlignment="1">
      <alignment horizontal="left"/>
    </xf>
    <xf numFmtId="2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4" fontId="0" fillId="0" borderId="9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9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8" fillId="0" borderId="6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4" fontId="3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4" fontId="7" fillId="0" borderId="9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3" xfId="0" applyFont="1" applyFill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6" fillId="2" borderId="4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left"/>
    </xf>
    <xf numFmtId="4" fontId="2" fillId="0" borderId="9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2" fontId="2" fillId="0" borderId="2" xfId="0" applyNumberFormat="1" applyFont="1" applyBorder="1" applyAlignment="1">
      <alignment horizontal="left"/>
    </xf>
    <xf numFmtId="4" fontId="7" fillId="0" borderId="2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0" fontId="0" fillId="0" borderId="2" xfId="0" applyFill="1" applyBorder="1" applyAlignment="1">
      <alignment/>
    </xf>
    <xf numFmtId="0" fontId="7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0"/>
  <sheetViews>
    <sheetView tabSelected="1" workbookViewId="0" topLeftCell="A1">
      <selection activeCell="D3" sqref="D3:F3"/>
    </sheetView>
  </sheetViews>
  <sheetFormatPr defaultColWidth="9.00390625" defaultRowHeight="12.75"/>
  <cols>
    <col min="1" max="1" width="8.375" style="0" customWidth="1"/>
    <col min="2" max="2" width="33.00390625" style="0" customWidth="1"/>
    <col min="3" max="3" width="11.375" style="0" customWidth="1"/>
    <col min="4" max="4" width="11.875" style="0" customWidth="1"/>
    <col min="5" max="5" width="12.875" style="0" customWidth="1"/>
    <col min="6" max="6" width="9.375" style="0" customWidth="1"/>
  </cols>
  <sheetData>
    <row r="1" ht="12.75">
      <c r="D1" t="s">
        <v>38</v>
      </c>
    </row>
    <row r="2" spans="4:6" ht="12.75">
      <c r="D2" s="132" t="s">
        <v>170</v>
      </c>
      <c r="E2" s="132"/>
      <c r="F2" s="132"/>
    </row>
    <row r="3" spans="4:6" ht="12.75">
      <c r="D3" s="132" t="s">
        <v>171</v>
      </c>
      <c r="E3" s="132"/>
      <c r="F3" s="132"/>
    </row>
    <row r="5" spans="1:6" ht="15.75">
      <c r="A5" s="133" t="s">
        <v>111</v>
      </c>
      <c r="B5" s="133"/>
      <c r="C5" s="133"/>
      <c r="D5" s="133"/>
      <c r="E5" s="133"/>
      <c r="F5" s="133"/>
    </row>
    <row r="6" spans="1:6" ht="15.75">
      <c r="A6" s="133" t="s">
        <v>112</v>
      </c>
      <c r="B6" s="133"/>
      <c r="C6" s="133"/>
      <c r="D6" s="133"/>
      <c r="E6" s="133"/>
      <c r="F6" s="133"/>
    </row>
    <row r="7" spans="1:6" ht="9" customHeight="1">
      <c r="A7" s="20"/>
      <c r="B7" s="133"/>
      <c r="C7" s="133"/>
      <c r="D7" s="133"/>
      <c r="E7" s="20"/>
      <c r="F7" s="20"/>
    </row>
    <row r="8" spans="1:6" ht="14.25" customHeight="1">
      <c r="A8" s="20"/>
      <c r="B8" s="131" t="s">
        <v>31</v>
      </c>
      <c r="C8" s="131"/>
      <c r="D8" s="131"/>
      <c r="E8" s="20"/>
      <c r="F8" s="20"/>
    </row>
    <row r="9" ht="9.75" customHeight="1" thickBot="1"/>
    <row r="10" spans="1:6" ht="12.75">
      <c r="A10" s="7" t="s">
        <v>0</v>
      </c>
      <c r="B10" s="8" t="s">
        <v>3</v>
      </c>
      <c r="C10" s="7" t="s">
        <v>4</v>
      </c>
      <c r="D10" s="8" t="s">
        <v>5</v>
      </c>
      <c r="E10" s="128" t="s">
        <v>6</v>
      </c>
      <c r="F10" s="7" t="s">
        <v>7</v>
      </c>
    </row>
    <row r="11" spans="1:6" ht="12.75">
      <c r="A11" s="10" t="s">
        <v>1</v>
      </c>
      <c r="B11" s="11"/>
      <c r="C11" s="10" t="s">
        <v>169</v>
      </c>
      <c r="D11" s="130" t="s">
        <v>168</v>
      </c>
      <c r="E11" s="129" t="s">
        <v>168</v>
      </c>
      <c r="F11" s="12">
        <v>0.2111111111111111</v>
      </c>
    </row>
    <row r="12" spans="1:6" ht="13.5" thickBot="1">
      <c r="A12" s="13" t="s">
        <v>2</v>
      </c>
      <c r="B12" s="14"/>
      <c r="C12" s="13" t="s">
        <v>167</v>
      </c>
      <c r="D12" s="14"/>
      <c r="E12" s="13"/>
      <c r="F12" s="13"/>
    </row>
    <row r="13" spans="1:6" ht="13.5" thickBot="1">
      <c r="A13" s="5">
        <v>1</v>
      </c>
      <c r="B13" s="6">
        <v>2</v>
      </c>
      <c r="C13" s="5">
        <v>3</v>
      </c>
      <c r="D13" s="6">
        <v>4</v>
      </c>
      <c r="E13" s="5">
        <v>5</v>
      </c>
      <c r="F13" s="5">
        <v>6</v>
      </c>
    </row>
    <row r="14" spans="1:6" ht="12.75">
      <c r="A14" s="72">
        <v>750</v>
      </c>
      <c r="B14" s="70" t="s">
        <v>8</v>
      </c>
      <c r="C14" s="110">
        <f>SUM(C15)</f>
        <v>2670</v>
      </c>
      <c r="D14" s="111">
        <f>SUM(D15)</f>
        <v>4210</v>
      </c>
      <c r="E14" s="111">
        <f>SUM(E15)</f>
        <v>4210</v>
      </c>
      <c r="F14" s="112">
        <f>(E14/D14)*100</f>
        <v>100</v>
      </c>
    </row>
    <row r="15" spans="1:6" ht="12.75">
      <c r="A15" s="3">
        <v>75075</v>
      </c>
      <c r="B15" s="15" t="s">
        <v>59</v>
      </c>
      <c r="C15" s="107">
        <f>SUM(C21,C27)</f>
        <v>2670</v>
      </c>
      <c r="D15" s="107">
        <f>SUM(D21,D27)</f>
        <v>4210</v>
      </c>
      <c r="E15" s="107">
        <f>SUM(E21,E27)</f>
        <v>4210</v>
      </c>
      <c r="F15" s="107">
        <f>(E15/D15)*100</f>
        <v>100</v>
      </c>
    </row>
    <row r="16" spans="1:6" ht="12.75" hidden="1">
      <c r="A16" s="3">
        <v>2820</v>
      </c>
      <c r="B16" s="23" t="s">
        <v>39</v>
      </c>
      <c r="C16" s="28">
        <v>0</v>
      </c>
      <c r="D16" s="48">
        <v>0</v>
      </c>
      <c r="E16" s="48">
        <v>0</v>
      </c>
      <c r="F16" s="40" t="e">
        <f>(E16/D16)*100</f>
        <v>#DIV/0!</v>
      </c>
    </row>
    <row r="17" spans="1:6" ht="12.75" hidden="1">
      <c r="A17" s="3"/>
      <c r="B17" s="23" t="s">
        <v>40</v>
      </c>
      <c r="C17" s="28"/>
      <c r="D17" s="48"/>
      <c r="E17" s="48"/>
      <c r="F17" s="40"/>
    </row>
    <row r="18" spans="1:6" ht="12.75" hidden="1">
      <c r="A18" s="3"/>
      <c r="B18" s="24" t="s">
        <v>41</v>
      </c>
      <c r="C18" s="28"/>
      <c r="D18" s="48"/>
      <c r="E18" s="48"/>
      <c r="F18" s="40"/>
    </row>
    <row r="19" spans="1:6" ht="12.75" hidden="1">
      <c r="A19" s="18"/>
      <c r="B19" s="71" t="s">
        <v>42</v>
      </c>
      <c r="C19" s="73"/>
      <c r="D19" s="62"/>
      <c r="E19" s="62"/>
      <c r="F19" s="63"/>
    </row>
    <row r="20" spans="1:6" ht="12.75" hidden="1">
      <c r="A20" s="18"/>
      <c r="B20" s="71" t="s">
        <v>43</v>
      </c>
      <c r="C20" s="73"/>
      <c r="D20" s="62"/>
      <c r="E20" s="62"/>
      <c r="F20" s="63"/>
    </row>
    <row r="21" spans="1:6" ht="12.75">
      <c r="A21" s="3">
        <v>2310</v>
      </c>
      <c r="B21" s="24" t="s">
        <v>113</v>
      </c>
      <c r="C21" s="28">
        <v>0</v>
      </c>
      <c r="D21" s="48">
        <v>1500</v>
      </c>
      <c r="E21" s="48">
        <v>1500</v>
      </c>
      <c r="F21" s="64">
        <f>(E21/D21)*100</f>
        <v>100</v>
      </c>
    </row>
    <row r="22" spans="1:6" ht="12.75">
      <c r="A22" s="3"/>
      <c r="B22" s="24" t="s">
        <v>114</v>
      </c>
      <c r="C22" s="28"/>
      <c r="D22" s="48"/>
      <c r="E22" s="48"/>
      <c r="F22" s="28"/>
    </row>
    <row r="23" spans="1:6" ht="12.75">
      <c r="A23" s="3"/>
      <c r="B23" s="24" t="s">
        <v>66</v>
      </c>
      <c r="C23" s="28"/>
      <c r="D23" s="48"/>
      <c r="E23" s="48"/>
      <c r="F23" s="28"/>
    </row>
    <row r="24" spans="1:6" ht="12.75">
      <c r="A24" s="18"/>
      <c r="B24" s="24" t="s">
        <v>115</v>
      </c>
      <c r="C24" s="73"/>
      <c r="D24" s="62"/>
      <c r="E24" s="62"/>
      <c r="F24" s="63"/>
    </row>
    <row r="25" spans="1:6" ht="12.75">
      <c r="A25" s="18"/>
      <c r="B25" s="71" t="s">
        <v>116</v>
      </c>
      <c r="C25" s="73"/>
      <c r="D25" s="62"/>
      <c r="E25" s="62"/>
      <c r="F25" s="63"/>
    </row>
    <row r="26" spans="1:6" ht="12.75">
      <c r="A26" s="18"/>
      <c r="B26" s="71" t="s">
        <v>117</v>
      </c>
      <c r="C26" s="73"/>
      <c r="D26" s="62"/>
      <c r="E26" s="62"/>
      <c r="F26" s="63"/>
    </row>
    <row r="27" spans="1:6" ht="12.75">
      <c r="A27" s="3">
        <v>2710</v>
      </c>
      <c r="B27" s="1" t="s">
        <v>56</v>
      </c>
      <c r="C27" s="28">
        <v>2670</v>
      </c>
      <c r="D27" s="48">
        <v>2710</v>
      </c>
      <c r="E27" s="48">
        <v>2710</v>
      </c>
      <c r="F27" s="64">
        <f>(E27/D27)*100</f>
        <v>100</v>
      </c>
    </row>
    <row r="28" spans="1:6" ht="12.75">
      <c r="A28" s="3"/>
      <c r="B28" s="1" t="s">
        <v>57</v>
      </c>
      <c r="C28" s="28"/>
      <c r="D28" s="48"/>
      <c r="E28" s="48"/>
      <c r="F28" s="28"/>
    </row>
    <row r="29" spans="1:6" ht="12.75">
      <c r="A29" s="3"/>
      <c r="B29" s="31" t="s">
        <v>58</v>
      </c>
      <c r="C29" s="28"/>
      <c r="D29" s="48"/>
      <c r="E29" s="48"/>
      <c r="F29" s="28"/>
    </row>
    <row r="30" spans="1:6" ht="12.75">
      <c r="A30" s="3"/>
      <c r="B30" s="83" t="s">
        <v>84</v>
      </c>
      <c r="C30" s="28"/>
      <c r="D30" s="48"/>
      <c r="E30" s="48"/>
      <c r="F30" s="28"/>
    </row>
    <row r="31" spans="1:6" ht="12.75">
      <c r="A31" s="3"/>
      <c r="B31" s="83" t="s">
        <v>83</v>
      </c>
      <c r="C31" s="28"/>
      <c r="D31" s="48"/>
      <c r="E31" s="48"/>
      <c r="F31" s="28"/>
    </row>
    <row r="32" spans="1:6" ht="13.5" thickBot="1">
      <c r="A32" s="4"/>
      <c r="B32" s="82" t="s">
        <v>82</v>
      </c>
      <c r="C32" s="74"/>
      <c r="D32" s="53"/>
      <c r="E32" s="53"/>
      <c r="F32" s="30"/>
    </row>
    <row r="33" spans="1:6" ht="12.75">
      <c r="A33" s="10">
        <v>754</v>
      </c>
      <c r="B33" s="11" t="s">
        <v>52</v>
      </c>
      <c r="C33" s="52">
        <f>SUM(C35)</f>
        <v>0</v>
      </c>
      <c r="D33" s="52">
        <f>SUM(D35)</f>
        <v>1000</v>
      </c>
      <c r="E33" s="52">
        <f>SUM(E35)</f>
        <v>0</v>
      </c>
      <c r="F33" s="29">
        <f>(E33/D33)*100</f>
        <v>0</v>
      </c>
    </row>
    <row r="34" spans="1:6" ht="12.75">
      <c r="A34" s="3"/>
      <c r="B34" s="11" t="s">
        <v>53</v>
      </c>
      <c r="C34" s="30"/>
      <c r="D34" s="33"/>
      <c r="E34" s="54"/>
      <c r="F34" s="30"/>
    </row>
    <row r="35" spans="1:6" ht="12.75">
      <c r="A35" s="3">
        <v>75412</v>
      </c>
      <c r="B35" s="15" t="s">
        <v>110</v>
      </c>
      <c r="C35" s="30">
        <f>SUM(C36)</f>
        <v>0</v>
      </c>
      <c r="D35" s="30">
        <f>SUM(D36)</f>
        <v>1000</v>
      </c>
      <c r="E35" s="54">
        <f>SUM(E36)</f>
        <v>0</v>
      </c>
      <c r="F35" s="107">
        <f>(E35/D35)*100</f>
        <v>0</v>
      </c>
    </row>
    <row r="36" spans="1:6" ht="12.75">
      <c r="A36" s="3">
        <v>2710</v>
      </c>
      <c r="B36" s="1" t="s">
        <v>56</v>
      </c>
      <c r="C36" s="106">
        <v>0</v>
      </c>
      <c r="D36" s="37">
        <v>1000</v>
      </c>
      <c r="E36" s="65">
        <v>0</v>
      </c>
      <c r="F36" s="28">
        <f>(E36/D36)*100</f>
        <v>0</v>
      </c>
    </row>
    <row r="37" spans="1:6" ht="12.75">
      <c r="A37" s="3"/>
      <c r="B37" s="1" t="s">
        <v>57</v>
      </c>
      <c r="C37" s="30"/>
      <c r="D37" s="33"/>
      <c r="E37" s="54"/>
      <c r="F37" s="30"/>
    </row>
    <row r="38" spans="1:6" ht="12.75">
      <c r="A38" s="3"/>
      <c r="B38" s="31" t="s">
        <v>58</v>
      </c>
      <c r="C38" s="30"/>
      <c r="D38" s="33"/>
      <c r="E38" s="54"/>
      <c r="F38" s="30"/>
    </row>
    <row r="39" spans="1:6" ht="12.75">
      <c r="A39" s="3"/>
      <c r="B39" s="81" t="s">
        <v>135</v>
      </c>
      <c r="C39" s="30"/>
      <c r="D39" s="33"/>
      <c r="E39" s="54"/>
      <c r="F39" s="30"/>
    </row>
    <row r="40" spans="1:6" ht="13.5" thickBot="1">
      <c r="A40" s="3"/>
      <c r="B40" s="81" t="s">
        <v>136</v>
      </c>
      <c r="C40" s="30"/>
      <c r="D40" s="33"/>
      <c r="E40" s="54"/>
      <c r="F40" s="30"/>
    </row>
    <row r="41" spans="1:6" ht="12.75">
      <c r="A41" s="7">
        <v>801</v>
      </c>
      <c r="B41" s="9" t="s">
        <v>9</v>
      </c>
      <c r="C41" s="47">
        <f>SUM(C42,C54)</f>
        <v>335234</v>
      </c>
      <c r="D41" s="29">
        <f>SUM(D42,D54)</f>
        <v>335234</v>
      </c>
      <c r="E41" s="80">
        <f>SUM(E42,E54)</f>
        <v>89223</v>
      </c>
      <c r="F41" s="29">
        <f>(E41/D41)*100</f>
        <v>26.6151404690455</v>
      </c>
    </row>
    <row r="42" spans="1:6" ht="12.75">
      <c r="A42" s="75">
        <v>80130</v>
      </c>
      <c r="B42" s="109" t="s">
        <v>10</v>
      </c>
      <c r="C42" s="108">
        <f>SUM(C43)</f>
        <v>325240</v>
      </c>
      <c r="D42" s="107">
        <f>SUM(D43)</f>
        <v>325240</v>
      </c>
      <c r="E42" s="113">
        <f>SUM(E43)</f>
        <v>79229</v>
      </c>
      <c r="F42" s="107">
        <f>(E42/D42)*100</f>
        <v>24.360164801377444</v>
      </c>
    </row>
    <row r="43" spans="1:6" ht="12.75">
      <c r="A43" s="3">
        <v>2540</v>
      </c>
      <c r="B43" s="1" t="s">
        <v>60</v>
      </c>
      <c r="C43" s="48">
        <v>325240</v>
      </c>
      <c r="D43" s="28">
        <v>325240</v>
      </c>
      <c r="E43" s="32">
        <v>79229</v>
      </c>
      <c r="F43" s="28">
        <f>(E43/D43)*100</f>
        <v>24.360164801377444</v>
      </c>
    </row>
    <row r="44" spans="1:6" ht="12.75">
      <c r="A44" s="3"/>
      <c r="B44" s="1" t="s">
        <v>35</v>
      </c>
      <c r="C44" s="48"/>
      <c r="D44" s="28"/>
      <c r="E44" s="32"/>
      <c r="F44" s="28"/>
    </row>
    <row r="45" spans="1:6" ht="12.75">
      <c r="A45" s="3"/>
      <c r="B45" s="1" t="s">
        <v>34</v>
      </c>
      <c r="C45" s="48"/>
      <c r="D45" s="28"/>
      <c r="E45" s="32"/>
      <c r="F45" s="28"/>
    </row>
    <row r="46" spans="1:6" ht="12.75">
      <c r="A46" s="3"/>
      <c r="B46" s="84" t="s">
        <v>11</v>
      </c>
      <c r="C46" s="87">
        <v>92232</v>
      </c>
      <c r="D46" s="85">
        <v>92232</v>
      </c>
      <c r="E46" s="86">
        <v>43310</v>
      </c>
      <c r="F46" s="85">
        <f>(E46/D46)*100</f>
        <v>46.95767195767196</v>
      </c>
    </row>
    <row r="47" spans="1:6" ht="12.75">
      <c r="A47" s="3"/>
      <c r="B47" s="84" t="s">
        <v>12</v>
      </c>
      <c r="C47" s="87"/>
      <c r="D47" s="85"/>
      <c r="E47" s="86"/>
      <c r="F47" s="85"/>
    </row>
    <row r="48" spans="1:6" ht="12.75">
      <c r="A48" s="3"/>
      <c r="B48" s="84" t="s">
        <v>13</v>
      </c>
      <c r="C48" s="87">
        <v>120840</v>
      </c>
      <c r="D48" s="85">
        <v>120840</v>
      </c>
      <c r="E48" s="86">
        <v>35919</v>
      </c>
      <c r="F48" s="85">
        <f>(E48/D48)*100</f>
        <v>29.72442899702085</v>
      </c>
    </row>
    <row r="49" spans="1:6" ht="12.75">
      <c r="A49" s="3"/>
      <c r="B49" s="84" t="s">
        <v>14</v>
      </c>
      <c r="C49" s="90"/>
      <c r="D49" s="88"/>
      <c r="E49" s="89"/>
      <c r="F49" s="88"/>
    </row>
    <row r="50" spans="1:6" ht="12.75">
      <c r="A50" s="3"/>
      <c r="B50" s="84" t="s">
        <v>15</v>
      </c>
      <c r="C50" s="90"/>
      <c r="D50" s="88"/>
      <c r="E50" s="89"/>
      <c r="F50" s="88"/>
    </row>
    <row r="51" spans="1:6" ht="12.75">
      <c r="A51" s="3"/>
      <c r="B51" s="84" t="s">
        <v>16</v>
      </c>
      <c r="C51" s="90"/>
      <c r="D51" s="88"/>
      <c r="E51" s="89"/>
      <c r="F51" s="88"/>
    </row>
    <row r="52" spans="1:6" ht="12.75">
      <c r="A52" s="3"/>
      <c r="B52" s="84" t="s">
        <v>141</v>
      </c>
      <c r="C52" s="93">
        <v>112168</v>
      </c>
      <c r="D52" s="91">
        <v>112168</v>
      </c>
      <c r="E52" s="92">
        <v>0</v>
      </c>
      <c r="F52" s="123">
        <f>(E52/D52)*100</f>
        <v>0</v>
      </c>
    </row>
    <row r="53" spans="1:6" ht="12.75">
      <c r="A53" s="3"/>
      <c r="B53" s="84" t="s">
        <v>142</v>
      </c>
      <c r="C53" s="90"/>
      <c r="D53" s="88"/>
      <c r="E53" s="89"/>
      <c r="F53" s="88"/>
    </row>
    <row r="54" spans="1:6" ht="12.75">
      <c r="A54" s="75">
        <v>80195</v>
      </c>
      <c r="B54" s="109" t="s">
        <v>22</v>
      </c>
      <c r="C54" s="108">
        <f>SUM(C55)</f>
        <v>9994</v>
      </c>
      <c r="D54" s="107">
        <f>SUM(D55)</f>
        <v>9994</v>
      </c>
      <c r="E54" s="113">
        <f>SUM(E55)</f>
        <v>9994</v>
      </c>
      <c r="F54" s="107">
        <f>(E54/D54)*100</f>
        <v>100</v>
      </c>
    </row>
    <row r="55" spans="1:6" ht="12.75">
      <c r="A55" s="3">
        <v>2710</v>
      </c>
      <c r="B55" s="1" t="s">
        <v>56</v>
      </c>
      <c r="C55" s="48">
        <v>9994</v>
      </c>
      <c r="D55" s="28">
        <v>9994</v>
      </c>
      <c r="E55" s="32">
        <v>9994</v>
      </c>
      <c r="F55" s="28">
        <f>(E55/D55)*100</f>
        <v>100</v>
      </c>
    </row>
    <row r="56" spans="1:6" ht="12.75">
      <c r="A56" s="3"/>
      <c r="B56" s="1" t="s">
        <v>57</v>
      </c>
      <c r="C56" s="48"/>
      <c r="D56" s="28"/>
      <c r="E56" s="32"/>
      <c r="F56" s="28"/>
    </row>
    <row r="57" spans="1:6" ht="12.75">
      <c r="A57" s="3"/>
      <c r="B57" s="31" t="s">
        <v>58</v>
      </c>
      <c r="C57" s="48"/>
      <c r="D57" s="28"/>
      <c r="E57" s="32"/>
      <c r="F57" s="28"/>
    </row>
    <row r="58" spans="1:6" ht="12.75">
      <c r="A58" s="3"/>
      <c r="B58" s="81" t="s">
        <v>85</v>
      </c>
      <c r="C58" s="48"/>
      <c r="D58" s="28"/>
      <c r="E58" s="32"/>
      <c r="F58" s="28"/>
    </row>
    <row r="59" spans="1:6" ht="12.75">
      <c r="A59" s="3"/>
      <c r="B59" s="81" t="s">
        <v>86</v>
      </c>
      <c r="C59" s="48"/>
      <c r="D59" s="28"/>
      <c r="E59" s="32"/>
      <c r="F59" s="28"/>
    </row>
    <row r="60" spans="1:6" ht="12.75">
      <c r="A60" s="3"/>
      <c r="B60" s="81" t="s">
        <v>87</v>
      </c>
      <c r="C60" s="48"/>
      <c r="D60" s="28"/>
      <c r="E60" s="32"/>
      <c r="F60" s="28"/>
    </row>
    <row r="61" spans="1:6" ht="11.25" customHeight="1" thickBot="1">
      <c r="A61" s="4"/>
      <c r="B61" s="82" t="s">
        <v>88</v>
      </c>
      <c r="C61" s="66"/>
      <c r="D61" s="45"/>
      <c r="E61" s="44"/>
      <c r="F61" s="28"/>
    </row>
    <row r="62" spans="1:6" ht="11.25" customHeight="1">
      <c r="A62" s="7">
        <v>851</v>
      </c>
      <c r="B62" s="9" t="s">
        <v>54</v>
      </c>
      <c r="C62" s="112">
        <f aca="true" t="shared" si="0" ref="C62:E63">SUM(C63)</f>
        <v>8000</v>
      </c>
      <c r="D62" s="112">
        <f t="shared" si="0"/>
        <v>8000</v>
      </c>
      <c r="E62" s="112">
        <f t="shared" si="0"/>
        <v>4999.99</v>
      </c>
      <c r="F62" s="112">
        <f>(E62/D62)*100</f>
        <v>62.499874999999996</v>
      </c>
    </row>
    <row r="63" spans="1:6" ht="11.25" customHeight="1">
      <c r="A63" s="75">
        <v>85195</v>
      </c>
      <c r="B63" s="114" t="s">
        <v>22</v>
      </c>
      <c r="C63" s="107">
        <f t="shared" si="0"/>
        <v>8000</v>
      </c>
      <c r="D63" s="107">
        <f t="shared" si="0"/>
        <v>8000</v>
      </c>
      <c r="E63" s="108">
        <f t="shared" si="0"/>
        <v>4999.99</v>
      </c>
      <c r="F63" s="107">
        <f>(E63/D63)*100</f>
        <v>62.499874999999996</v>
      </c>
    </row>
    <row r="64" spans="1:6" ht="11.25" customHeight="1">
      <c r="A64" s="3">
        <v>2830</v>
      </c>
      <c r="B64" s="25" t="s">
        <v>39</v>
      </c>
      <c r="C64" s="28">
        <f>SUM(C68,C71,C73,C76,C78)</f>
        <v>8000</v>
      </c>
      <c r="D64" s="28">
        <f>SUM(D68,D71,D73,D76,D78)</f>
        <v>8000</v>
      </c>
      <c r="E64" s="28">
        <f>SUM(E68,E71,E73,E76,E78)</f>
        <v>4999.99</v>
      </c>
      <c r="F64" s="40">
        <f>(E64/D64)*100</f>
        <v>62.499874999999996</v>
      </c>
    </row>
    <row r="65" spans="1:6" ht="11.25" customHeight="1">
      <c r="A65" s="3"/>
      <c r="B65" s="25" t="s">
        <v>61</v>
      </c>
      <c r="C65" s="28"/>
      <c r="D65" s="32"/>
      <c r="E65" s="48"/>
      <c r="F65" s="28"/>
    </row>
    <row r="66" spans="1:6" ht="11.25" customHeight="1">
      <c r="A66" s="3"/>
      <c r="B66" s="25" t="s">
        <v>62</v>
      </c>
      <c r="C66" s="28"/>
      <c r="D66" s="32"/>
      <c r="E66" s="48"/>
      <c r="F66" s="28"/>
    </row>
    <row r="67" spans="1:6" ht="11.25" customHeight="1">
      <c r="A67" s="3"/>
      <c r="B67" s="25" t="s">
        <v>123</v>
      </c>
      <c r="C67" s="28"/>
      <c r="D67" s="32"/>
      <c r="E67" s="48"/>
      <c r="F67" s="28"/>
    </row>
    <row r="68" spans="1:6" ht="11.25" customHeight="1">
      <c r="A68" s="3"/>
      <c r="B68" s="81" t="s">
        <v>118</v>
      </c>
      <c r="C68" s="91">
        <v>2500</v>
      </c>
      <c r="D68" s="92">
        <v>2500</v>
      </c>
      <c r="E68" s="93">
        <v>2499.99</v>
      </c>
      <c r="F68" s="91">
        <f>(E68/D68)*100</f>
        <v>99.99959999999999</v>
      </c>
    </row>
    <row r="69" spans="1:6" ht="11.25" customHeight="1">
      <c r="A69" s="3"/>
      <c r="B69" s="81" t="s">
        <v>119</v>
      </c>
      <c r="C69" s="91"/>
      <c r="D69" s="92"/>
      <c r="E69" s="93"/>
      <c r="F69" s="91"/>
    </row>
    <row r="70" spans="1:6" ht="11.25" customHeight="1">
      <c r="A70" s="3"/>
      <c r="B70" s="81" t="s">
        <v>120</v>
      </c>
      <c r="C70" s="91"/>
      <c r="D70" s="92"/>
      <c r="E70" s="93"/>
      <c r="F70" s="91"/>
    </row>
    <row r="71" spans="1:6" ht="11.25" customHeight="1">
      <c r="A71" s="3"/>
      <c r="B71" s="81" t="s">
        <v>143</v>
      </c>
      <c r="C71" s="91">
        <v>1000</v>
      </c>
      <c r="D71" s="92">
        <v>1000</v>
      </c>
      <c r="E71" s="93">
        <v>0</v>
      </c>
      <c r="F71" s="91">
        <f>(E71/D71)*100</f>
        <v>0</v>
      </c>
    </row>
    <row r="72" spans="1:6" ht="11.25" customHeight="1">
      <c r="A72" s="3"/>
      <c r="B72" s="81" t="s">
        <v>144</v>
      </c>
      <c r="C72" s="91"/>
      <c r="D72" s="92"/>
      <c r="E72" s="93"/>
      <c r="F72" s="91"/>
    </row>
    <row r="73" spans="1:6" ht="11.25" customHeight="1">
      <c r="A73" s="3"/>
      <c r="B73" s="81" t="s">
        <v>145</v>
      </c>
      <c r="C73" s="91">
        <v>1000</v>
      </c>
      <c r="D73" s="92">
        <v>1000</v>
      </c>
      <c r="E73" s="93">
        <v>0</v>
      </c>
      <c r="F73" s="91">
        <f>(E73/D73)*100</f>
        <v>0</v>
      </c>
    </row>
    <row r="74" spans="1:6" ht="11.25" customHeight="1">
      <c r="A74" s="3"/>
      <c r="B74" s="81" t="s">
        <v>146</v>
      </c>
      <c r="C74" s="91"/>
      <c r="D74" s="92"/>
      <c r="E74" s="93"/>
      <c r="F74" s="91"/>
    </row>
    <row r="75" spans="1:6" ht="11.25" customHeight="1">
      <c r="A75" s="3"/>
      <c r="B75" s="81" t="s">
        <v>147</v>
      </c>
      <c r="C75" s="91"/>
      <c r="D75" s="92"/>
      <c r="E75" s="93"/>
      <c r="F75" s="91"/>
    </row>
    <row r="76" spans="1:6" ht="11.25" customHeight="1">
      <c r="A76" s="3"/>
      <c r="B76" s="81" t="s">
        <v>148</v>
      </c>
      <c r="C76" s="91">
        <v>1000</v>
      </c>
      <c r="D76" s="92">
        <v>1000</v>
      </c>
      <c r="E76" s="93">
        <v>0</v>
      </c>
      <c r="F76" s="91">
        <f>(E76/D76)*100</f>
        <v>0</v>
      </c>
    </row>
    <row r="77" spans="1:6" ht="11.25" customHeight="1">
      <c r="A77" s="3"/>
      <c r="B77" s="81" t="s">
        <v>149</v>
      </c>
      <c r="C77" s="91"/>
      <c r="D77" s="92"/>
      <c r="E77" s="93"/>
      <c r="F77" s="91"/>
    </row>
    <row r="78" spans="1:6" ht="11.25" customHeight="1">
      <c r="A78" s="3"/>
      <c r="B78" s="81" t="s">
        <v>121</v>
      </c>
      <c r="C78" s="91">
        <v>2500</v>
      </c>
      <c r="D78" s="92">
        <v>2500</v>
      </c>
      <c r="E78" s="93">
        <v>2500</v>
      </c>
      <c r="F78" s="91">
        <f>(E78/D78)*100</f>
        <v>100</v>
      </c>
    </row>
    <row r="79" spans="1:6" ht="11.25" customHeight="1" thickBot="1">
      <c r="A79" s="75"/>
      <c r="B79" s="81" t="s">
        <v>122</v>
      </c>
      <c r="C79" s="91"/>
      <c r="D79" s="92"/>
      <c r="E79" s="93"/>
      <c r="F79" s="91"/>
    </row>
    <row r="80" spans="1:6" ht="12.75">
      <c r="A80" s="56">
        <v>852</v>
      </c>
      <c r="B80" s="56" t="s">
        <v>32</v>
      </c>
      <c r="C80" s="47">
        <f>SUM(C81,C103,C112,C121,C129)</f>
        <v>1634944</v>
      </c>
      <c r="D80" s="55">
        <f>SUM(D81,D103,D112,D121,D129)</f>
        <v>1701005</v>
      </c>
      <c r="E80" s="47">
        <f>SUM(E81,E103,E112,E121,E129)</f>
        <v>765363.11</v>
      </c>
      <c r="F80" s="29">
        <f>(E80/D80)*100</f>
        <v>44.99475956860797</v>
      </c>
    </row>
    <row r="81" spans="1:6" ht="12.75">
      <c r="A81" s="115">
        <v>85201</v>
      </c>
      <c r="B81" s="115" t="s">
        <v>33</v>
      </c>
      <c r="C81" s="108">
        <f>SUM(C82,C90,C96)</f>
        <v>656332</v>
      </c>
      <c r="D81" s="108">
        <f>SUM(D82,D90,D96)</f>
        <v>663052</v>
      </c>
      <c r="E81" s="108">
        <f>SUM(E82,E90,E96)</f>
        <v>253779.19</v>
      </c>
      <c r="F81" s="107">
        <f>(E81/D81)*100</f>
        <v>38.27440230932114</v>
      </c>
    </row>
    <row r="82" spans="1:6" ht="12.75">
      <c r="A82" s="26">
        <v>2320</v>
      </c>
      <c r="B82" s="58" t="s">
        <v>64</v>
      </c>
      <c r="C82" s="48">
        <v>474503</v>
      </c>
      <c r="D82" s="48">
        <v>474503</v>
      </c>
      <c r="E82" s="48">
        <v>159505.19</v>
      </c>
      <c r="F82" s="40">
        <f>(E82/D82)*100</f>
        <v>33.61521212721521</v>
      </c>
    </row>
    <row r="83" spans="1:6" ht="12.75">
      <c r="A83" s="26"/>
      <c r="B83" s="26" t="s">
        <v>65</v>
      </c>
      <c r="C83" s="48"/>
      <c r="D83" s="48"/>
      <c r="E83" s="48"/>
      <c r="F83" s="40"/>
    </row>
    <row r="84" spans="1:6" ht="12.75">
      <c r="A84" s="26"/>
      <c r="B84" s="59" t="s">
        <v>66</v>
      </c>
      <c r="C84" s="48"/>
      <c r="D84" s="48"/>
      <c r="E84" s="48"/>
      <c r="F84" s="40"/>
    </row>
    <row r="85" spans="1:6" ht="12.75">
      <c r="A85" s="26"/>
      <c r="B85" s="24" t="s">
        <v>115</v>
      </c>
      <c r="C85" s="48"/>
      <c r="D85" s="48"/>
      <c r="E85" s="48"/>
      <c r="F85" s="40"/>
    </row>
    <row r="86" spans="1:6" ht="12.75">
      <c r="A86" s="26"/>
      <c r="B86" s="94" t="s">
        <v>124</v>
      </c>
      <c r="C86" s="48"/>
      <c r="D86" s="48"/>
      <c r="E86" s="48"/>
      <c r="F86" s="40"/>
    </row>
    <row r="87" spans="1:6" ht="12.75">
      <c r="A87" s="26"/>
      <c r="B87" s="94" t="s">
        <v>125</v>
      </c>
      <c r="C87" s="48"/>
      <c r="D87" s="48"/>
      <c r="E87" s="48"/>
      <c r="F87" s="40"/>
    </row>
    <row r="88" spans="1:6" ht="12.75">
      <c r="A88" s="26"/>
      <c r="B88" s="94" t="s">
        <v>103</v>
      </c>
      <c r="C88" s="48"/>
      <c r="D88" s="48"/>
      <c r="E88" s="48"/>
      <c r="F88" s="40"/>
    </row>
    <row r="89" spans="1:6" ht="12.75">
      <c r="A89" s="26"/>
      <c r="B89" s="94" t="s">
        <v>104</v>
      </c>
      <c r="C89" s="48"/>
      <c r="D89" s="48"/>
      <c r="E89" s="48"/>
      <c r="F89" s="40"/>
    </row>
    <row r="90" spans="1:6" ht="12.75">
      <c r="A90" s="50">
        <v>2820</v>
      </c>
      <c r="B90" s="51" t="s">
        <v>39</v>
      </c>
      <c r="C90" s="60">
        <v>30629</v>
      </c>
      <c r="D90" s="60">
        <v>30629</v>
      </c>
      <c r="E90" s="60">
        <v>15314</v>
      </c>
      <c r="F90" s="40">
        <f>(E90/D90)*100</f>
        <v>49.99836756015541</v>
      </c>
    </row>
    <row r="91" spans="1:6" ht="12.75">
      <c r="A91" s="49"/>
      <c r="B91" s="51" t="s">
        <v>61</v>
      </c>
      <c r="C91" s="60"/>
      <c r="D91" s="60"/>
      <c r="E91" s="60"/>
      <c r="F91" s="40"/>
    </row>
    <row r="92" spans="1:6" ht="12.75">
      <c r="A92" s="49"/>
      <c r="B92" s="51" t="s">
        <v>68</v>
      </c>
      <c r="C92" s="60"/>
      <c r="D92" s="60"/>
      <c r="E92" s="60"/>
      <c r="F92" s="40"/>
    </row>
    <row r="93" spans="1:6" ht="12.75">
      <c r="A93" s="49"/>
      <c r="B93" s="94" t="s">
        <v>105</v>
      </c>
      <c r="C93" s="93"/>
      <c r="D93" s="93"/>
      <c r="E93" s="93"/>
      <c r="F93" s="91"/>
    </row>
    <row r="94" spans="1:6" ht="12.75">
      <c r="A94" s="49"/>
      <c r="B94" s="94" t="s">
        <v>106</v>
      </c>
      <c r="C94" s="93"/>
      <c r="D94" s="93"/>
      <c r="E94" s="93"/>
      <c r="F94" s="91"/>
    </row>
    <row r="95" spans="1:6" ht="12.75">
      <c r="A95" s="49"/>
      <c r="B95" s="94" t="s">
        <v>107</v>
      </c>
      <c r="C95" s="93"/>
      <c r="D95" s="93"/>
      <c r="E95" s="93"/>
      <c r="F95" s="91"/>
    </row>
    <row r="96" spans="1:6" ht="12.75">
      <c r="A96" s="50">
        <v>2830</v>
      </c>
      <c r="B96" s="51" t="s">
        <v>39</v>
      </c>
      <c r="C96" s="60">
        <v>151200</v>
      </c>
      <c r="D96" s="60">
        <v>157920</v>
      </c>
      <c r="E96" s="60">
        <v>78960</v>
      </c>
      <c r="F96" s="40">
        <f>(E96/D96)*100</f>
        <v>50</v>
      </c>
    </row>
    <row r="97" spans="1:6" ht="12.75">
      <c r="A97" s="50"/>
      <c r="B97" s="51" t="s">
        <v>61</v>
      </c>
      <c r="C97" s="60"/>
      <c r="D97" s="60"/>
      <c r="E97" s="60"/>
      <c r="F97" s="40"/>
    </row>
    <row r="98" spans="1:6" ht="12.75">
      <c r="A98" s="50"/>
      <c r="B98" s="51" t="s">
        <v>62</v>
      </c>
      <c r="C98" s="60"/>
      <c r="D98" s="60"/>
      <c r="E98" s="60"/>
      <c r="F98" s="40"/>
    </row>
    <row r="99" spans="1:6" ht="12.75">
      <c r="A99" s="50"/>
      <c r="B99" s="51" t="s">
        <v>63</v>
      </c>
      <c r="C99" s="60"/>
      <c r="D99" s="60"/>
      <c r="E99" s="60"/>
      <c r="F99" s="40"/>
    </row>
    <row r="100" spans="1:6" ht="12.75">
      <c r="A100" s="50"/>
      <c r="B100" s="94" t="s">
        <v>126</v>
      </c>
      <c r="C100" s="60"/>
      <c r="D100" s="60"/>
      <c r="E100" s="60"/>
      <c r="F100" s="40"/>
    </row>
    <row r="101" spans="1:6" ht="12.75">
      <c r="A101" s="50"/>
      <c r="B101" s="94" t="s">
        <v>127</v>
      </c>
      <c r="C101" s="60"/>
      <c r="D101" s="60"/>
      <c r="E101" s="60"/>
      <c r="F101" s="40"/>
    </row>
    <row r="102" spans="1:6" ht="12.75">
      <c r="A102" s="50"/>
      <c r="B102" s="94" t="s">
        <v>128</v>
      </c>
      <c r="C102" s="60"/>
      <c r="D102" s="60"/>
      <c r="E102" s="60"/>
      <c r="F102" s="40"/>
    </row>
    <row r="103" spans="1:6" ht="12.75">
      <c r="A103" s="115">
        <v>85202</v>
      </c>
      <c r="B103" s="115" t="s">
        <v>20</v>
      </c>
      <c r="C103" s="108">
        <f>SUM(C104)</f>
        <v>435000</v>
      </c>
      <c r="D103" s="108">
        <f>SUM(D104)</f>
        <v>436805</v>
      </c>
      <c r="E103" s="108">
        <f>SUM(E104)</f>
        <v>218403</v>
      </c>
      <c r="F103" s="107">
        <f>(E103/D103)*100</f>
        <v>50.00011446755417</v>
      </c>
    </row>
    <row r="104" spans="1:6" ht="12.75">
      <c r="A104" s="26">
        <v>2820</v>
      </c>
      <c r="B104" s="26" t="s">
        <v>17</v>
      </c>
      <c r="C104" s="48">
        <v>435000</v>
      </c>
      <c r="D104" s="48">
        <v>436805</v>
      </c>
      <c r="E104" s="48">
        <v>218403</v>
      </c>
      <c r="F104" s="40">
        <f>(E104/D104)*100</f>
        <v>50.00011446755417</v>
      </c>
    </row>
    <row r="105" spans="1:6" ht="12.75">
      <c r="A105" s="26"/>
      <c r="B105" s="26" t="s">
        <v>18</v>
      </c>
      <c r="C105" s="48"/>
      <c r="D105" s="48"/>
      <c r="E105" s="48"/>
      <c r="F105" s="28"/>
    </row>
    <row r="106" spans="1:6" ht="12.75">
      <c r="A106" s="26"/>
      <c r="B106" s="26" t="s">
        <v>19</v>
      </c>
      <c r="C106" s="48"/>
      <c r="D106" s="48"/>
      <c r="E106" s="48"/>
      <c r="F106" s="28"/>
    </row>
    <row r="107" spans="1:6" ht="12.75">
      <c r="A107" s="26"/>
      <c r="B107" s="95" t="s">
        <v>129</v>
      </c>
      <c r="C107" s="48"/>
      <c r="D107" s="48"/>
      <c r="E107" s="48"/>
      <c r="F107" s="28"/>
    </row>
    <row r="108" spans="1:6" ht="12.75">
      <c r="A108" s="26"/>
      <c r="B108" s="95" t="s">
        <v>69</v>
      </c>
      <c r="C108" s="48"/>
      <c r="D108" s="48"/>
      <c r="E108" s="48"/>
      <c r="F108" s="28"/>
    </row>
    <row r="109" spans="1:6" ht="12.75">
      <c r="A109" s="26"/>
      <c r="B109" s="95" t="s">
        <v>70</v>
      </c>
      <c r="C109" s="48"/>
      <c r="D109" s="48"/>
      <c r="E109" s="48"/>
      <c r="F109" s="28"/>
    </row>
    <row r="110" spans="1:6" ht="12.75">
      <c r="A110" s="26"/>
      <c r="B110" s="95" t="s">
        <v>71</v>
      </c>
      <c r="C110" s="48"/>
      <c r="D110" s="48"/>
      <c r="E110" s="48"/>
      <c r="F110" s="28"/>
    </row>
    <row r="111" spans="1:6" ht="12.75">
      <c r="A111" s="26"/>
      <c r="B111" s="95" t="s">
        <v>72</v>
      </c>
      <c r="C111" s="48"/>
      <c r="D111" s="48"/>
      <c r="E111" s="48"/>
      <c r="F111" s="28"/>
    </row>
    <row r="112" spans="1:6" ht="12.75">
      <c r="A112" s="115">
        <v>85203</v>
      </c>
      <c r="B112" s="115" t="s">
        <v>55</v>
      </c>
      <c r="C112" s="108">
        <f>SUM(C113)</f>
        <v>508000</v>
      </c>
      <c r="D112" s="108">
        <f>SUM(D113)</f>
        <v>508536</v>
      </c>
      <c r="E112" s="108">
        <f>SUM(E113)</f>
        <v>253680</v>
      </c>
      <c r="F112" s="107">
        <f>(E112/D112)*100</f>
        <v>49.88437396762471</v>
      </c>
    </row>
    <row r="113" spans="1:6" ht="12.75">
      <c r="A113" s="26">
        <v>2820</v>
      </c>
      <c r="B113" s="26" t="s">
        <v>17</v>
      </c>
      <c r="C113" s="48">
        <v>508000</v>
      </c>
      <c r="D113" s="48">
        <v>508536</v>
      </c>
      <c r="E113" s="48">
        <v>253680</v>
      </c>
      <c r="F113" s="28">
        <f>(E113/D113)*100</f>
        <v>49.88437396762471</v>
      </c>
    </row>
    <row r="114" spans="1:6" ht="12.75">
      <c r="A114" s="26"/>
      <c r="B114" s="26" t="s">
        <v>18</v>
      </c>
      <c r="C114" s="48"/>
      <c r="D114" s="48"/>
      <c r="E114" s="48"/>
      <c r="F114" s="28"/>
    </row>
    <row r="115" spans="1:6" ht="12.75">
      <c r="A115" s="26"/>
      <c r="B115" s="26" t="s">
        <v>19</v>
      </c>
      <c r="C115" s="48"/>
      <c r="D115" s="48"/>
      <c r="E115" s="48"/>
      <c r="F115" s="28"/>
    </row>
    <row r="116" spans="1:6" ht="12.75">
      <c r="A116" s="26"/>
      <c r="B116" s="95" t="s">
        <v>89</v>
      </c>
      <c r="C116" s="48"/>
      <c r="D116" s="48"/>
      <c r="E116" s="48"/>
      <c r="F116" s="28"/>
    </row>
    <row r="117" spans="1:6" ht="12.75">
      <c r="A117" s="26"/>
      <c r="B117" s="95" t="s">
        <v>90</v>
      </c>
      <c r="C117" s="48"/>
      <c r="D117" s="48"/>
      <c r="E117" s="48"/>
      <c r="F117" s="28"/>
    </row>
    <row r="118" spans="1:6" ht="12.75">
      <c r="A118" s="26"/>
      <c r="B118" s="95" t="s">
        <v>70</v>
      </c>
      <c r="C118" s="48"/>
      <c r="D118" s="48"/>
      <c r="E118" s="48"/>
      <c r="F118" s="28"/>
    </row>
    <row r="119" spans="1:6" ht="12.75">
      <c r="A119" s="26"/>
      <c r="B119" s="95" t="s">
        <v>91</v>
      </c>
      <c r="C119" s="48"/>
      <c r="D119" s="48"/>
      <c r="E119" s="48"/>
      <c r="F119" s="28"/>
    </row>
    <row r="120" spans="1:6" ht="12.75">
      <c r="A120" s="26"/>
      <c r="B120" s="95" t="s">
        <v>72</v>
      </c>
      <c r="C120" s="48"/>
      <c r="D120" s="48"/>
      <c r="E120" s="48"/>
      <c r="F120" s="28"/>
    </row>
    <row r="121" spans="1:6" ht="12.75">
      <c r="A121" s="115">
        <v>85204</v>
      </c>
      <c r="B121" s="117" t="s">
        <v>51</v>
      </c>
      <c r="C121" s="108">
        <f>SUM(C122)</f>
        <v>35612</v>
      </c>
      <c r="D121" s="108">
        <f>SUM(D122)</f>
        <v>85612</v>
      </c>
      <c r="E121" s="108">
        <f>SUM(E122)</f>
        <v>39500.92</v>
      </c>
      <c r="F121" s="107">
        <f>(E121/D121)*100</f>
        <v>46.13946642993972</v>
      </c>
    </row>
    <row r="122" spans="1:6" ht="12.75">
      <c r="A122" s="26">
        <v>2320</v>
      </c>
      <c r="B122" s="58" t="s">
        <v>64</v>
      </c>
      <c r="C122" s="48">
        <v>35612</v>
      </c>
      <c r="D122" s="48">
        <v>85612</v>
      </c>
      <c r="E122" s="48">
        <v>39500.92</v>
      </c>
      <c r="F122" s="40">
        <f>(E122/D122)*100</f>
        <v>46.13946642993972</v>
      </c>
    </row>
    <row r="123" spans="1:6" ht="12.75">
      <c r="A123" s="26"/>
      <c r="B123" s="26" t="s">
        <v>65</v>
      </c>
      <c r="C123" s="48"/>
      <c r="D123" s="48"/>
      <c r="E123" s="48"/>
      <c r="F123" s="40"/>
    </row>
    <row r="124" spans="1:6" ht="12.75">
      <c r="A124" s="26"/>
      <c r="B124" s="59" t="s">
        <v>66</v>
      </c>
      <c r="C124" s="48"/>
      <c r="D124" s="48"/>
      <c r="E124" s="48"/>
      <c r="F124" s="40"/>
    </row>
    <row r="125" spans="1:6" ht="12.75">
      <c r="A125" s="26"/>
      <c r="B125" s="59" t="s">
        <v>67</v>
      </c>
      <c r="C125" s="48"/>
      <c r="D125" s="48"/>
      <c r="E125" s="48"/>
      <c r="F125" s="40"/>
    </row>
    <row r="126" spans="1:6" ht="12.75">
      <c r="A126" s="26"/>
      <c r="B126" s="94" t="s">
        <v>108</v>
      </c>
      <c r="C126" s="48"/>
      <c r="D126" s="48"/>
      <c r="E126" s="48"/>
      <c r="F126" s="40"/>
    </row>
    <row r="127" spans="1:6" ht="12.75">
      <c r="A127" s="26"/>
      <c r="B127" s="94" t="s">
        <v>130</v>
      </c>
      <c r="C127" s="48"/>
      <c r="D127" s="48"/>
      <c r="E127" s="48"/>
      <c r="F127" s="40"/>
    </row>
    <row r="128" spans="1:6" ht="12.75">
      <c r="A128" s="26"/>
      <c r="B128" s="94" t="s">
        <v>109</v>
      </c>
      <c r="C128" s="48"/>
      <c r="D128" s="48"/>
      <c r="E128" s="48"/>
      <c r="F128" s="40"/>
    </row>
    <row r="129" spans="1:6" ht="12.75">
      <c r="A129" s="119">
        <v>85295</v>
      </c>
      <c r="B129" s="118" t="s">
        <v>22</v>
      </c>
      <c r="C129" s="108">
        <f>SUM(C130)</f>
        <v>0</v>
      </c>
      <c r="D129" s="108">
        <f>SUM(D130)</f>
        <v>7000</v>
      </c>
      <c r="E129" s="108">
        <f>SUM(E130)</f>
        <v>0</v>
      </c>
      <c r="F129" s="107">
        <f>(E129/D129)*100</f>
        <v>0</v>
      </c>
    </row>
    <row r="130" spans="1:6" ht="12.75">
      <c r="A130" s="50">
        <v>2710</v>
      </c>
      <c r="B130" s="26" t="s">
        <v>56</v>
      </c>
      <c r="C130" s="60">
        <v>0</v>
      </c>
      <c r="D130" s="60">
        <v>7000</v>
      </c>
      <c r="E130" s="60">
        <v>0</v>
      </c>
      <c r="F130" s="40">
        <f>(E130/D130)*100</f>
        <v>0</v>
      </c>
    </row>
    <row r="131" spans="1:6" ht="12.75">
      <c r="A131" s="50"/>
      <c r="B131" s="26" t="s">
        <v>57</v>
      </c>
      <c r="C131" s="60"/>
      <c r="D131" s="60"/>
      <c r="E131" s="60"/>
      <c r="F131" s="40"/>
    </row>
    <row r="132" spans="1:6" ht="12.75">
      <c r="A132" s="50"/>
      <c r="B132" s="59" t="s">
        <v>58</v>
      </c>
      <c r="C132" s="60"/>
      <c r="D132" s="60"/>
      <c r="E132" s="60"/>
      <c r="F132" s="40"/>
    </row>
    <row r="133" spans="1:6" ht="12.75">
      <c r="A133" s="50"/>
      <c r="B133" s="94" t="s">
        <v>137</v>
      </c>
      <c r="C133" s="39"/>
      <c r="D133" s="60"/>
      <c r="E133" s="60"/>
      <c r="F133" s="40"/>
    </row>
    <row r="134" spans="1:6" ht="13.5" thickBot="1">
      <c r="A134" s="50"/>
      <c r="B134" s="94" t="s">
        <v>138</v>
      </c>
      <c r="C134" s="39"/>
      <c r="D134" s="60"/>
      <c r="E134" s="60"/>
      <c r="F134" s="40"/>
    </row>
    <row r="135" spans="1:6" ht="12.75">
      <c r="A135" s="41">
        <v>853</v>
      </c>
      <c r="B135" s="46" t="s">
        <v>73</v>
      </c>
      <c r="C135" s="42">
        <f>SUM(C137,C147)</f>
        <v>148109</v>
      </c>
      <c r="D135" s="61">
        <f>SUM(D137,D147)</f>
        <v>94920</v>
      </c>
      <c r="E135" s="61">
        <f>SUM(E137,E147)</f>
        <v>48709.9</v>
      </c>
      <c r="F135" s="29">
        <f>(E135/D135)*100</f>
        <v>51.31679308891698</v>
      </c>
    </row>
    <row r="136" spans="1:6" ht="12.75">
      <c r="A136" s="57"/>
      <c r="B136" s="77" t="s">
        <v>74</v>
      </c>
      <c r="C136" s="76"/>
      <c r="D136" s="67"/>
      <c r="E136" s="67"/>
      <c r="F136" s="68"/>
    </row>
    <row r="137" spans="1:6" ht="12.75">
      <c r="A137" s="115">
        <v>85311</v>
      </c>
      <c r="B137" s="75" t="s">
        <v>75</v>
      </c>
      <c r="C137" s="113">
        <f>SUM(C139)</f>
        <v>143609</v>
      </c>
      <c r="D137" s="108">
        <f>SUM(D139)</f>
        <v>90420</v>
      </c>
      <c r="E137" s="108">
        <f>SUM(E139)</f>
        <v>45210</v>
      </c>
      <c r="F137" s="107">
        <f>(E137/D137)*100</f>
        <v>50</v>
      </c>
    </row>
    <row r="138" spans="1:6" ht="12.75">
      <c r="A138" s="115"/>
      <c r="B138" s="121" t="s">
        <v>76</v>
      </c>
      <c r="C138" s="120"/>
      <c r="D138" s="116"/>
      <c r="E138" s="116"/>
      <c r="F138" s="63"/>
    </row>
    <row r="139" spans="1:6" ht="12.75">
      <c r="A139" s="26">
        <v>2820</v>
      </c>
      <c r="B139" s="3" t="s">
        <v>17</v>
      </c>
      <c r="C139" s="32">
        <v>143609</v>
      </c>
      <c r="D139" s="48">
        <v>90420</v>
      </c>
      <c r="E139" s="48">
        <v>45210</v>
      </c>
      <c r="F139" s="28">
        <f>(E139/D139)*100</f>
        <v>50</v>
      </c>
    </row>
    <row r="140" spans="1:6" ht="12.75">
      <c r="A140" s="26"/>
      <c r="B140" s="3" t="s">
        <v>18</v>
      </c>
      <c r="C140" s="32"/>
      <c r="D140" s="48"/>
      <c r="E140" s="48"/>
      <c r="F140" s="28"/>
    </row>
    <row r="141" spans="1:6" ht="12.75">
      <c r="A141" s="26"/>
      <c r="B141" s="3" t="s">
        <v>77</v>
      </c>
      <c r="C141" s="32"/>
      <c r="D141" s="48"/>
      <c r="E141" s="48"/>
      <c r="F141" s="28"/>
    </row>
    <row r="142" spans="1:6" ht="12.75">
      <c r="A142" s="26"/>
      <c r="B142" s="96" t="s">
        <v>96</v>
      </c>
      <c r="C142" s="32"/>
      <c r="D142" s="48"/>
      <c r="E142" s="48"/>
      <c r="F142" s="28"/>
    </row>
    <row r="143" spans="1:6" ht="12.75">
      <c r="A143" s="26"/>
      <c r="B143" s="96" t="s">
        <v>92</v>
      </c>
      <c r="C143" s="32"/>
      <c r="D143" s="48"/>
      <c r="E143" s="48"/>
      <c r="F143" s="28"/>
    </row>
    <row r="144" spans="1:6" ht="12.75">
      <c r="A144" s="26"/>
      <c r="B144" s="96" t="s">
        <v>93</v>
      </c>
      <c r="C144" s="32"/>
      <c r="D144" s="48"/>
      <c r="E144" s="48"/>
      <c r="F144" s="28"/>
    </row>
    <row r="145" spans="1:6" ht="12.75">
      <c r="A145" s="26"/>
      <c r="B145" s="96" t="s">
        <v>94</v>
      </c>
      <c r="C145" s="32"/>
      <c r="D145" s="48"/>
      <c r="E145" s="48"/>
      <c r="F145" s="28"/>
    </row>
    <row r="146" spans="1:6" ht="12.75">
      <c r="A146" s="26"/>
      <c r="B146" s="96" t="s">
        <v>95</v>
      </c>
      <c r="C146" s="32"/>
      <c r="D146" s="48"/>
      <c r="E146" s="48"/>
      <c r="F146" s="28"/>
    </row>
    <row r="147" spans="1:6" ht="12.75">
      <c r="A147" s="115">
        <v>85395</v>
      </c>
      <c r="B147" s="121" t="s">
        <v>22</v>
      </c>
      <c r="C147" s="113">
        <f>SUM(C148)</f>
        <v>4500</v>
      </c>
      <c r="D147" s="108">
        <f>SUM(D148)</f>
        <v>4500</v>
      </c>
      <c r="E147" s="108">
        <f>SUM(E148)</f>
        <v>3499.9</v>
      </c>
      <c r="F147" s="107">
        <f>(E147/D147)*100</f>
        <v>77.77555555555556</v>
      </c>
    </row>
    <row r="148" spans="1:6" ht="12.75">
      <c r="A148" s="26">
        <v>2830</v>
      </c>
      <c r="B148" s="27" t="s">
        <v>39</v>
      </c>
      <c r="C148" s="32">
        <v>4500</v>
      </c>
      <c r="D148" s="48">
        <v>4500</v>
      </c>
      <c r="E148" s="48">
        <v>3499.9</v>
      </c>
      <c r="F148" s="40">
        <f>(E148/D148)*100</f>
        <v>77.77555555555556</v>
      </c>
    </row>
    <row r="149" spans="1:6" ht="12.75">
      <c r="A149" s="26"/>
      <c r="B149" s="27" t="s">
        <v>61</v>
      </c>
      <c r="C149" s="32"/>
      <c r="D149" s="48"/>
      <c r="E149" s="48"/>
      <c r="F149" s="28"/>
    </row>
    <row r="150" spans="1:6" ht="12.75">
      <c r="A150" s="26"/>
      <c r="B150" s="27" t="s">
        <v>62</v>
      </c>
      <c r="C150" s="32"/>
      <c r="D150" s="48"/>
      <c r="E150" s="48"/>
      <c r="F150" s="28"/>
    </row>
    <row r="151" spans="1:6" ht="12.75">
      <c r="A151" s="26"/>
      <c r="B151" s="27" t="s">
        <v>63</v>
      </c>
      <c r="C151" s="32"/>
      <c r="D151" s="48"/>
      <c r="E151" s="48"/>
      <c r="F151" s="28"/>
    </row>
    <row r="152" spans="1:6" ht="12.75">
      <c r="A152" s="26"/>
      <c r="B152" s="97" t="s">
        <v>150</v>
      </c>
      <c r="C152" s="120">
        <v>2500</v>
      </c>
      <c r="D152" s="116">
        <v>2500</v>
      </c>
      <c r="E152" s="116">
        <v>2500</v>
      </c>
      <c r="F152" s="91">
        <f aca="true" t="shared" si="1" ref="F152:F157">(E152/D152)*100</f>
        <v>100</v>
      </c>
    </row>
    <row r="153" spans="1:6" ht="12.75">
      <c r="A153" s="26"/>
      <c r="B153" s="97" t="s">
        <v>131</v>
      </c>
      <c r="C153" s="120">
        <v>1000</v>
      </c>
      <c r="D153" s="116">
        <v>1000</v>
      </c>
      <c r="E153" s="116">
        <v>999.9</v>
      </c>
      <c r="F153" s="91">
        <f t="shared" si="1"/>
        <v>99.99</v>
      </c>
    </row>
    <row r="154" spans="1:6" ht="13.5" thickBot="1">
      <c r="A154" s="26"/>
      <c r="B154" s="97" t="s">
        <v>151</v>
      </c>
      <c r="C154" s="120">
        <v>1000</v>
      </c>
      <c r="D154" s="116">
        <v>1000</v>
      </c>
      <c r="E154" s="116">
        <v>0</v>
      </c>
      <c r="F154" s="91">
        <f t="shared" si="1"/>
        <v>0</v>
      </c>
    </row>
    <row r="155" spans="1:6" ht="12.75">
      <c r="A155" s="7">
        <v>854</v>
      </c>
      <c r="B155" s="7" t="s">
        <v>21</v>
      </c>
      <c r="C155" s="29">
        <f>SUM(C156,C164)</f>
        <v>2043586</v>
      </c>
      <c r="D155" s="78">
        <f>SUM(D156,D164)</f>
        <v>2043586</v>
      </c>
      <c r="E155" s="29">
        <f>SUM(E156,E164)</f>
        <v>1025396</v>
      </c>
      <c r="F155" s="29">
        <f t="shared" si="1"/>
        <v>50.176307725733096</v>
      </c>
    </row>
    <row r="156" spans="1:6" ht="12.75">
      <c r="A156" s="75">
        <v>85415</v>
      </c>
      <c r="B156" s="121" t="s">
        <v>78</v>
      </c>
      <c r="C156" s="107">
        <f>SUM(C157)</f>
        <v>10000</v>
      </c>
      <c r="D156" s="107">
        <f>SUM(D157)</f>
        <v>10000</v>
      </c>
      <c r="E156" s="107">
        <f>SUM(E157)</f>
        <v>10000</v>
      </c>
      <c r="F156" s="107">
        <f t="shared" si="1"/>
        <v>100</v>
      </c>
    </row>
    <row r="157" spans="1:6" ht="12.75">
      <c r="A157" s="38">
        <v>2830</v>
      </c>
      <c r="B157" s="27" t="s">
        <v>39</v>
      </c>
      <c r="C157" s="40">
        <v>10000</v>
      </c>
      <c r="D157" s="40">
        <v>10000</v>
      </c>
      <c r="E157" s="40">
        <v>10000</v>
      </c>
      <c r="F157" s="40">
        <f t="shared" si="1"/>
        <v>100</v>
      </c>
    </row>
    <row r="158" spans="1:6" ht="12.75">
      <c r="A158" s="38"/>
      <c r="B158" s="27" t="s">
        <v>61</v>
      </c>
      <c r="C158" s="40"/>
      <c r="D158" s="40"/>
      <c r="E158" s="40"/>
      <c r="F158" s="40"/>
    </row>
    <row r="159" spans="1:6" ht="12.75">
      <c r="A159" s="38"/>
      <c r="B159" s="27" t="s">
        <v>62</v>
      </c>
      <c r="C159" s="40"/>
      <c r="D159" s="40"/>
      <c r="E159" s="40"/>
      <c r="F159" s="40"/>
    </row>
    <row r="160" spans="1:6" ht="12.75">
      <c r="A160" s="38"/>
      <c r="B160" s="27" t="s">
        <v>63</v>
      </c>
      <c r="C160" s="40"/>
      <c r="D160" s="40"/>
      <c r="E160" s="40"/>
      <c r="F160" s="40"/>
    </row>
    <row r="161" spans="1:6" ht="12.75">
      <c r="A161" s="38"/>
      <c r="B161" s="97" t="s">
        <v>97</v>
      </c>
      <c r="C161" s="40"/>
      <c r="D161" s="40"/>
      <c r="E161" s="40"/>
      <c r="F161" s="40"/>
    </row>
    <row r="162" spans="1:6" ht="12.75">
      <c r="A162" s="38"/>
      <c r="B162" s="97" t="s">
        <v>98</v>
      </c>
      <c r="C162" s="40"/>
      <c r="D162" s="40"/>
      <c r="E162" s="40"/>
      <c r="F162" s="40"/>
    </row>
    <row r="163" spans="1:6" ht="12.75">
      <c r="A163" s="38"/>
      <c r="B163" s="97" t="s">
        <v>99</v>
      </c>
      <c r="C163" s="40"/>
      <c r="D163" s="40"/>
      <c r="E163" s="40"/>
      <c r="F163" s="40"/>
    </row>
    <row r="164" spans="1:6" ht="12.75">
      <c r="A164" s="75">
        <v>85495</v>
      </c>
      <c r="B164" s="75" t="s">
        <v>22</v>
      </c>
      <c r="C164" s="123">
        <f>SUM(C165)</f>
        <v>2033586</v>
      </c>
      <c r="D164" s="122">
        <f>SUM(D165)</f>
        <v>2033586</v>
      </c>
      <c r="E164" s="107">
        <f>SUM(E165)</f>
        <v>1015396</v>
      </c>
      <c r="F164" s="107">
        <f>(E164/D164)*100</f>
        <v>49.93130361833727</v>
      </c>
    </row>
    <row r="165" spans="1:6" ht="12.75">
      <c r="A165" s="3">
        <v>2540</v>
      </c>
      <c r="B165" s="3" t="s">
        <v>36</v>
      </c>
      <c r="C165" s="28">
        <v>2033586</v>
      </c>
      <c r="D165" s="79">
        <v>2033586</v>
      </c>
      <c r="E165" s="28">
        <v>1015396</v>
      </c>
      <c r="F165" s="28">
        <f>(E165/D165)*100</f>
        <v>49.93130361833727</v>
      </c>
    </row>
    <row r="166" spans="1:6" ht="12.75">
      <c r="A166" s="3"/>
      <c r="B166" s="3" t="s">
        <v>37</v>
      </c>
      <c r="C166" s="28"/>
      <c r="D166" s="28"/>
      <c r="E166" s="28"/>
      <c r="F166" s="28"/>
    </row>
    <row r="167" spans="1:6" ht="12.75">
      <c r="A167" s="3"/>
      <c r="B167" s="3" t="s">
        <v>34</v>
      </c>
      <c r="C167" s="28"/>
      <c r="D167" s="28"/>
      <c r="E167" s="28"/>
      <c r="F167" s="28"/>
    </row>
    <row r="168" spans="1:6" ht="12.75">
      <c r="A168" s="3"/>
      <c r="B168" s="98" t="s">
        <v>23</v>
      </c>
      <c r="C168" s="28"/>
      <c r="D168" s="28"/>
      <c r="E168" s="28"/>
      <c r="F168" s="28"/>
    </row>
    <row r="169" spans="1:6" ht="12.75">
      <c r="A169" s="3"/>
      <c r="B169" s="98" t="s">
        <v>24</v>
      </c>
      <c r="C169" s="28"/>
      <c r="D169" s="28"/>
      <c r="E169" s="28"/>
      <c r="F169" s="28"/>
    </row>
    <row r="170" spans="1:6" ht="13.5" thickBot="1">
      <c r="A170" s="4"/>
      <c r="B170" s="99" t="s">
        <v>25</v>
      </c>
      <c r="C170" s="45"/>
      <c r="D170" s="45"/>
      <c r="E170" s="45"/>
      <c r="F170" s="45"/>
    </row>
    <row r="171" spans="1:6" ht="12.75">
      <c r="A171" s="56">
        <v>921</v>
      </c>
      <c r="B171" s="7" t="s">
        <v>79</v>
      </c>
      <c r="C171" s="80">
        <f>SUM(C173,C193)</f>
        <v>41000</v>
      </c>
      <c r="D171" s="29">
        <f>SUM(D173,D193)</f>
        <v>42000</v>
      </c>
      <c r="E171" s="47">
        <f>SUM(E173,E193)</f>
        <v>21000</v>
      </c>
      <c r="F171" s="29">
        <f>(E171/D171)*100</f>
        <v>50</v>
      </c>
    </row>
    <row r="172" spans="1:6" ht="12.75">
      <c r="A172" s="26"/>
      <c r="B172" s="10" t="s">
        <v>80</v>
      </c>
      <c r="C172" s="43"/>
      <c r="D172" s="32"/>
      <c r="E172" s="48"/>
      <c r="F172" s="28"/>
    </row>
    <row r="173" spans="1:6" ht="12.75">
      <c r="A173" s="115">
        <v>92105</v>
      </c>
      <c r="B173" s="75" t="s">
        <v>81</v>
      </c>
      <c r="C173" s="125">
        <f>SUM(C174,C180)</f>
        <v>11000</v>
      </c>
      <c r="D173" s="125">
        <f>SUM(D174,D180)</f>
        <v>12000</v>
      </c>
      <c r="E173" s="125">
        <f>SUM(E174,E180)</f>
        <v>6000</v>
      </c>
      <c r="F173" s="107">
        <f>(E173/D173)*100</f>
        <v>50</v>
      </c>
    </row>
    <row r="174" spans="1:6" ht="12.75">
      <c r="A174" s="26">
        <v>2710</v>
      </c>
      <c r="B174" s="3" t="s">
        <v>56</v>
      </c>
      <c r="C174" s="43">
        <v>0</v>
      </c>
      <c r="D174" s="32">
        <v>1000</v>
      </c>
      <c r="E174" s="48">
        <v>0</v>
      </c>
      <c r="F174" s="28">
        <f>(E174/D174)*100</f>
        <v>0</v>
      </c>
    </row>
    <row r="175" spans="1:6" ht="12.75">
      <c r="A175" s="26"/>
      <c r="B175" s="3" t="s">
        <v>57</v>
      </c>
      <c r="C175" s="43"/>
      <c r="D175" s="32"/>
      <c r="E175" s="48"/>
      <c r="F175" s="28"/>
    </row>
    <row r="176" spans="1:6" ht="12.75">
      <c r="A176" s="26"/>
      <c r="B176" s="126" t="s">
        <v>58</v>
      </c>
      <c r="C176" s="43"/>
      <c r="D176" s="32"/>
      <c r="E176" s="48"/>
      <c r="F176" s="28"/>
    </row>
    <row r="177" spans="1:6" ht="12.75">
      <c r="A177" s="26"/>
      <c r="B177" s="97" t="s">
        <v>85</v>
      </c>
      <c r="C177" s="43"/>
      <c r="D177" s="32"/>
      <c r="E177" s="48"/>
      <c r="F177" s="28"/>
    </row>
    <row r="178" spans="1:6" ht="12.75">
      <c r="A178" s="26"/>
      <c r="B178" s="97" t="s">
        <v>139</v>
      </c>
      <c r="C178" s="43"/>
      <c r="D178" s="32"/>
      <c r="E178" s="48"/>
      <c r="F178" s="28"/>
    </row>
    <row r="179" spans="1:6" ht="12.75">
      <c r="A179" s="26"/>
      <c r="B179" s="97" t="s">
        <v>140</v>
      </c>
      <c r="C179" s="43"/>
      <c r="D179" s="32"/>
      <c r="E179" s="48"/>
      <c r="F179" s="28"/>
    </row>
    <row r="180" spans="1:6" ht="12.75">
      <c r="A180" s="26">
        <v>2830</v>
      </c>
      <c r="B180" s="27" t="s">
        <v>39</v>
      </c>
      <c r="C180" s="39">
        <f>SUM(C184:C191)</f>
        <v>11000</v>
      </c>
      <c r="D180" s="39">
        <f>SUM(D184:D191)</f>
        <v>11000</v>
      </c>
      <c r="E180" s="39">
        <f>SUM(E184:E191)</f>
        <v>6000</v>
      </c>
      <c r="F180" s="40">
        <f>(E180/D180)*100</f>
        <v>54.54545454545454</v>
      </c>
    </row>
    <row r="181" spans="1:6" ht="12.75">
      <c r="A181" s="26"/>
      <c r="B181" s="27" t="s">
        <v>61</v>
      </c>
      <c r="C181" s="43"/>
      <c r="D181" s="32"/>
      <c r="E181" s="48"/>
      <c r="F181" s="28"/>
    </row>
    <row r="182" spans="1:6" ht="12.75">
      <c r="A182" s="26"/>
      <c r="B182" s="27" t="s">
        <v>62</v>
      </c>
      <c r="C182" s="43"/>
      <c r="D182" s="32"/>
      <c r="E182" s="48"/>
      <c r="F182" s="28"/>
    </row>
    <row r="183" spans="1:6" ht="12.75">
      <c r="A183" s="26"/>
      <c r="B183" s="27" t="s">
        <v>63</v>
      </c>
      <c r="C183" s="43"/>
      <c r="D183" s="32"/>
      <c r="E183" s="48"/>
      <c r="F183" s="28"/>
    </row>
    <row r="184" spans="1:6" ht="12.75">
      <c r="A184" s="26"/>
      <c r="B184" s="97" t="s">
        <v>132</v>
      </c>
      <c r="C184" s="100">
        <v>2000</v>
      </c>
      <c r="D184" s="92">
        <v>2000</v>
      </c>
      <c r="E184" s="93">
        <v>2000</v>
      </c>
      <c r="F184" s="91">
        <f>(E184/D184)*100</f>
        <v>100</v>
      </c>
    </row>
    <row r="185" spans="1:6" ht="12.75">
      <c r="A185" s="26"/>
      <c r="B185" s="97" t="s">
        <v>133</v>
      </c>
      <c r="C185" s="100"/>
      <c r="D185" s="92"/>
      <c r="E185" s="93"/>
      <c r="F185" s="91"/>
    </row>
    <row r="186" spans="1:6" ht="12.75">
      <c r="A186" s="26"/>
      <c r="B186" s="97" t="s">
        <v>102</v>
      </c>
      <c r="C186" s="100">
        <v>2000</v>
      </c>
      <c r="D186" s="92">
        <v>2000</v>
      </c>
      <c r="E186" s="93">
        <v>2000</v>
      </c>
      <c r="F186" s="91">
        <f aca="true" t="shared" si="2" ref="F186:F191">(E186/D186)*100</f>
        <v>100</v>
      </c>
    </row>
    <row r="187" spans="1:6" ht="12.75">
      <c r="A187" s="26"/>
      <c r="B187" s="97" t="s">
        <v>134</v>
      </c>
      <c r="C187" s="100">
        <v>2000</v>
      </c>
      <c r="D187" s="92">
        <v>2000</v>
      </c>
      <c r="E187" s="93">
        <v>2000</v>
      </c>
      <c r="F187" s="91">
        <f t="shared" si="2"/>
        <v>100</v>
      </c>
    </row>
    <row r="188" spans="1:6" ht="12.75">
      <c r="A188" s="26"/>
      <c r="B188" s="97" t="s">
        <v>152</v>
      </c>
      <c r="C188" s="100">
        <v>2000</v>
      </c>
      <c r="D188" s="92">
        <v>2000</v>
      </c>
      <c r="E188" s="93">
        <v>0</v>
      </c>
      <c r="F188" s="91">
        <f t="shared" si="2"/>
        <v>0</v>
      </c>
    </row>
    <row r="189" spans="1:6" ht="12.75">
      <c r="A189" s="26"/>
      <c r="B189" s="97" t="s">
        <v>153</v>
      </c>
      <c r="C189" s="100">
        <v>2000</v>
      </c>
      <c r="D189" s="92">
        <v>2000</v>
      </c>
      <c r="E189" s="93">
        <v>0</v>
      </c>
      <c r="F189" s="91">
        <f t="shared" si="2"/>
        <v>0</v>
      </c>
    </row>
    <row r="190" spans="1:6" ht="12.75">
      <c r="A190" s="26"/>
      <c r="B190" s="97" t="s">
        <v>154</v>
      </c>
      <c r="C190" s="100"/>
      <c r="D190" s="92"/>
      <c r="E190" s="93"/>
      <c r="F190" s="91"/>
    </row>
    <row r="191" spans="1:6" ht="12.75">
      <c r="A191" s="26"/>
      <c r="B191" s="97" t="s">
        <v>155</v>
      </c>
      <c r="C191" s="100">
        <v>1000</v>
      </c>
      <c r="D191" s="92">
        <v>1000</v>
      </c>
      <c r="E191" s="93">
        <v>0</v>
      </c>
      <c r="F191" s="91">
        <f t="shared" si="2"/>
        <v>0</v>
      </c>
    </row>
    <row r="192" spans="1:6" ht="12.75">
      <c r="A192" s="26"/>
      <c r="B192" s="97" t="s">
        <v>156</v>
      </c>
      <c r="C192" s="100"/>
      <c r="D192" s="92"/>
      <c r="E192" s="93"/>
      <c r="F192" s="91"/>
    </row>
    <row r="193" spans="1:6" ht="12.75">
      <c r="A193" s="115">
        <v>92116</v>
      </c>
      <c r="B193" s="75" t="s">
        <v>26</v>
      </c>
      <c r="C193" s="125">
        <f>SUM(C194)</f>
        <v>30000</v>
      </c>
      <c r="D193" s="107">
        <f>SUM(D194)</f>
        <v>30000</v>
      </c>
      <c r="E193" s="108">
        <f>SUM(E194)</f>
        <v>15000</v>
      </c>
      <c r="F193" s="107">
        <f>(E193/D193)*100</f>
        <v>50</v>
      </c>
    </row>
    <row r="194" spans="1:6" ht="12.75">
      <c r="A194" s="26">
        <v>2480</v>
      </c>
      <c r="B194" s="3" t="s">
        <v>100</v>
      </c>
      <c r="C194" s="43">
        <v>30000</v>
      </c>
      <c r="D194" s="32">
        <v>30000</v>
      </c>
      <c r="E194" s="48">
        <v>15000</v>
      </c>
      <c r="F194" s="40">
        <f>(E194/D194)*100</f>
        <v>50</v>
      </c>
    </row>
    <row r="195" spans="1:6" ht="12.75">
      <c r="A195" s="26"/>
      <c r="B195" s="3" t="s">
        <v>47</v>
      </c>
      <c r="C195" s="43"/>
      <c r="D195" s="32"/>
      <c r="E195" s="48"/>
      <c r="F195" s="28"/>
    </row>
    <row r="196" spans="1:6" ht="12.75">
      <c r="A196" s="26"/>
      <c r="B196" s="96" t="s">
        <v>101</v>
      </c>
      <c r="C196" s="43"/>
      <c r="D196" s="32"/>
      <c r="E196" s="48"/>
      <c r="F196" s="28"/>
    </row>
    <row r="197" spans="1:6" ht="13.5" thickBot="1">
      <c r="A197" s="26"/>
      <c r="B197" s="127" t="s">
        <v>16</v>
      </c>
      <c r="C197" s="43"/>
      <c r="D197" s="32"/>
      <c r="E197" s="48"/>
      <c r="F197" s="28"/>
    </row>
    <row r="198" spans="1:6" ht="12.75">
      <c r="A198" s="7">
        <v>926</v>
      </c>
      <c r="B198" s="7" t="s">
        <v>48</v>
      </c>
      <c r="C198" s="47">
        <f>SUM(C201)</f>
        <v>10500</v>
      </c>
      <c r="D198" s="29">
        <f>SUM(D201)</f>
        <v>10500</v>
      </c>
      <c r="E198" s="80">
        <f>SUM(E201)</f>
        <v>4500</v>
      </c>
      <c r="F198" s="29">
        <f>(E198/D198)*100</f>
        <v>42.857142857142854</v>
      </c>
    </row>
    <row r="199" spans="1:6" ht="12.75">
      <c r="A199" s="75">
        <v>92605</v>
      </c>
      <c r="B199" s="75" t="s">
        <v>49</v>
      </c>
      <c r="C199" s="108">
        <f>SUM(C201)</f>
        <v>10500</v>
      </c>
      <c r="D199" s="107">
        <f>SUM(D201)</f>
        <v>10500</v>
      </c>
      <c r="E199" s="125">
        <f>SUM(E201)</f>
        <v>4500</v>
      </c>
      <c r="F199" s="107">
        <f>(E199/D199)*100</f>
        <v>42.857142857142854</v>
      </c>
    </row>
    <row r="200" spans="1:6" ht="12.75">
      <c r="A200" s="75"/>
      <c r="B200" s="75" t="s">
        <v>50</v>
      </c>
      <c r="C200" s="116"/>
      <c r="D200" s="63"/>
      <c r="E200" s="124"/>
      <c r="F200" s="63"/>
    </row>
    <row r="201" spans="1:6" ht="12.75">
      <c r="A201" s="3">
        <v>2830</v>
      </c>
      <c r="B201" s="27" t="s">
        <v>39</v>
      </c>
      <c r="C201" s="48">
        <f>SUM(C206,C208,C210,C212,C213,C215)</f>
        <v>10500</v>
      </c>
      <c r="D201" s="48">
        <f>SUM(D206,D208,D210,D212,D213,D215)</f>
        <v>10500</v>
      </c>
      <c r="E201" s="48">
        <f>SUM(E206,E208,E210,E212,E213,E215)</f>
        <v>4500</v>
      </c>
      <c r="F201" s="28">
        <f>(E201/D201)*100</f>
        <v>42.857142857142854</v>
      </c>
    </row>
    <row r="202" spans="1:6" ht="12.75">
      <c r="A202" s="3"/>
      <c r="B202" s="27" t="s">
        <v>40</v>
      </c>
      <c r="C202" s="48"/>
      <c r="D202" s="28"/>
      <c r="E202" s="43"/>
      <c r="F202" s="28"/>
    </row>
    <row r="203" spans="1:6" ht="12.75">
      <c r="A203" s="3"/>
      <c r="B203" s="27" t="s">
        <v>44</v>
      </c>
      <c r="C203" s="48"/>
      <c r="D203" s="28"/>
      <c r="E203" s="43"/>
      <c r="F203" s="28"/>
    </row>
    <row r="204" spans="1:6" ht="12.75">
      <c r="A204" s="3"/>
      <c r="B204" s="27" t="s">
        <v>45</v>
      </c>
      <c r="C204" s="48"/>
      <c r="D204" s="28"/>
      <c r="E204" s="43"/>
      <c r="F204" s="28"/>
    </row>
    <row r="205" spans="1:6" ht="12.75">
      <c r="A205" s="3"/>
      <c r="B205" s="27" t="s">
        <v>46</v>
      </c>
      <c r="C205" s="48"/>
      <c r="D205" s="28"/>
      <c r="E205" s="43"/>
      <c r="F205" s="28"/>
    </row>
    <row r="206" spans="1:6" ht="12.75">
      <c r="A206" s="3"/>
      <c r="B206" s="97" t="s">
        <v>157</v>
      </c>
      <c r="C206" s="93">
        <v>2500</v>
      </c>
      <c r="D206" s="91">
        <v>2500</v>
      </c>
      <c r="E206" s="100">
        <v>2500</v>
      </c>
      <c r="F206" s="91">
        <f aca="true" t="shared" si="3" ref="F206:F215">(E206/D206)*100</f>
        <v>100</v>
      </c>
    </row>
    <row r="207" spans="1:6" ht="12.75">
      <c r="A207" s="3"/>
      <c r="B207" s="97" t="s">
        <v>158</v>
      </c>
      <c r="C207" s="93"/>
      <c r="D207" s="91"/>
      <c r="E207" s="100"/>
      <c r="F207" s="91"/>
    </row>
    <row r="208" spans="1:6" ht="12.75">
      <c r="A208" s="3"/>
      <c r="B208" s="97" t="s">
        <v>159</v>
      </c>
      <c r="C208" s="93">
        <v>2000</v>
      </c>
      <c r="D208" s="91">
        <v>2000</v>
      </c>
      <c r="E208" s="100">
        <v>2000</v>
      </c>
      <c r="F208" s="91">
        <f t="shared" si="3"/>
        <v>100</v>
      </c>
    </row>
    <row r="209" spans="1:6" ht="12.75">
      <c r="A209" s="3"/>
      <c r="B209" s="97" t="s">
        <v>160</v>
      </c>
      <c r="C209" s="93"/>
      <c r="D209" s="91"/>
      <c r="E209" s="100"/>
      <c r="F209" s="91"/>
    </row>
    <row r="210" spans="1:6" ht="12.75">
      <c r="A210" s="3"/>
      <c r="B210" s="97" t="s">
        <v>161</v>
      </c>
      <c r="C210" s="93">
        <v>1500</v>
      </c>
      <c r="D210" s="91">
        <v>1500</v>
      </c>
      <c r="E210" s="100">
        <v>0</v>
      </c>
      <c r="F210" s="91">
        <f t="shared" si="3"/>
        <v>0</v>
      </c>
    </row>
    <row r="211" spans="1:6" ht="12.75">
      <c r="A211" s="3"/>
      <c r="B211" s="97" t="s">
        <v>162</v>
      </c>
      <c r="C211" s="93"/>
      <c r="D211" s="91"/>
      <c r="E211" s="100"/>
      <c r="F211" s="91"/>
    </row>
    <row r="212" spans="1:6" ht="12.75">
      <c r="A212" s="3"/>
      <c r="B212" s="97" t="s">
        <v>163</v>
      </c>
      <c r="C212" s="93">
        <v>1000</v>
      </c>
      <c r="D212" s="91">
        <v>1000</v>
      </c>
      <c r="E212" s="100">
        <v>0</v>
      </c>
      <c r="F212" s="91">
        <f t="shared" si="3"/>
        <v>0</v>
      </c>
    </row>
    <row r="213" spans="1:6" ht="12.75">
      <c r="A213" s="3"/>
      <c r="B213" s="97" t="s">
        <v>164</v>
      </c>
      <c r="C213" s="93">
        <v>1000</v>
      </c>
      <c r="D213" s="91">
        <v>1000</v>
      </c>
      <c r="E213" s="100">
        <v>0</v>
      </c>
      <c r="F213" s="91">
        <f t="shared" si="3"/>
        <v>0</v>
      </c>
    </row>
    <row r="214" spans="1:6" ht="12.75">
      <c r="A214" s="3"/>
      <c r="B214" s="97" t="s">
        <v>165</v>
      </c>
      <c r="C214" s="93"/>
      <c r="D214" s="91"/>
      <c r="E214" s="100"/>
      <c r="F214" s="91"/>
    </row>
    <row r="215" spans="1:6" ht="12.75">
      <c r="A215" s="3"/>
      <c r="B215" s="97" t="s">
        <v>83</v>
      </c>
      <c r="C215" s="93">
        <v>2500</v>
      </c>
      <c r="D215" s="91">
        <v>2500</v>
      </c>
      <c r="E215" s="100">
        <v>0</v>
      </c>
      <c r="F215" s="91">
        <f t="shared" si="3"/>
        <v>0</v>
      </c>
    </row>
    <row r="216" spans="1:6" ht="13.5" thickBot="1">
      <c r="A216" s="4"/>
      <c r="B216" s="101" t="s">
        <v>166</v>
      </c>
      <c r="C216" s="102"/>
      <c r="D216" s="103"/>
      <c r="E216" s="104"/>
      <c r="F216" s="91"/>
    </row>
    <row r="217" spans="1:6" ht="13.5" thickBot="1">
      <c r="A217" s="21"/>
      <c r="B217" s="22" t="s">
        <v>28</v>
      </c>
      <c r="C217" s="35">
        <f>SUM(C14,C33,C41,C62,C80,C135,C155,C171,C198)</f>
        <v>4224043</v>
      </c>
      <c r="D217" s="35">
        <f>SUM(D14,D33,D41,D62,D80,D135,D155,D171,D198)</f>
        <v>4240455</v>
      </c>
      <c r="E217" s="35">
        <f>SUM(E14,E33,E41,E62,E80,E135,E155,E171,E198)</f>
        <v>1963402</v>
      </c>
      <c r="F217" s="105">
        <f>(E217/D217)*100</f>
        <v>46.30168224872095</v>
      </c>
    </row>
    <row r="218" spans="1:6" ht="12.75">
      <c r="A218" s="2"/>
      <c r="B218" s="16" t="s">
        <v>27</v>
      </c>
      <c r="C218" s="34"/>
      <c r="D218" s="34"/>
      <c r="E218" s="34"/>
      <c r="F218" s="34"/>
    </row>
    <row r="219" spans="1:6" ht="12.75">
      <c r="A219" s="3"/>
      <c r="B219" s="17" t="s">
        <v>29</v>
      </c>
      <c r="C219" s="36">
        <f>SUM(C21,C27,C36,C55,C64,C82,C90,C96,C104,C113,C122,C130,C139,C148,C157,C174,C180,C201)</f>
        <v>1835217</v>
      </c>
      <c r="D219" s="36">
        <f>SUM(D21,D27,D36,D55,D64,D82,D90,D96,D104,D113,D122,D130,D139,D148,D157,D174,D180,D201)</f>
        <v>1851629</v>
      </c>
      <c r="E219" s="36">
        <f>SUM(E21,E27,E36,E55,E64,E82,E90,E96,E104,E113,E122,E130,E139,E148,E157,E174,E180,E201)</f>
        <v>853777</v>
      </c>
      <c r="F219" s="36">
        <f>(E219/D219)*100</f>
        <v>46.109506818050484</v>
      </c>
    </row>
    <row r="220" spans="1:6" ht="13.5" thickBot="1">
      <c r="A220" s="4"/>
      <c r="B220" s="19" t="s">
        <v>30</v>
      </c>
      <c r="C220" s="69">
        <f>SUM(C43,C165,C194)</f>
        <v>2388826</v>
      </c>
      <c r="D220" s="69">
        <f>SUM(D43,D165,D194)</f>
        <v>2388826</v>
      </c>
      <c r="E220" s="69">
        <f>SUM(E43,E165,E194)</f>
        <v>1109625</v>
      </c>
      <c r="F220" s="69">
        <f>(E220/D220)*100</f>
        <v>46.45064144479338</v>
      </c>
    </row>
  </sheetData>
  <mergeCells count="6">
    <mergeCell ref="B8:D8"/>
    <mergeCell ref="D2:F2"/>
    <mergeCell ref="D3:F3"/>
    <mergeCell ref="A5:F5"/>
    <mergeCell ref="B7:D7"/>
    <mergeCell ref="A6:F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SPN</cp:lastModifiedBy>
  <cp:lastPrinted>2009-08-03T12:28:58Z</cp:lastPrinted>
  <dcterms:created xsi:type="dcterms:W3CDTF">1997-02-26T13:46:56Z</dcterms:created>
  <dcterms:modified xsi:type="dcterms:W3CDTF">2009-08-28T05:48:22Z</dcterms:modified>
  <cp:category/>
  <cp:version/>
  <cp:contentType/>
  <cp:contentStatus/>
</cp:coreProperties>
</file>