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<sst xmlns="http://schemas.openxmlformats.org/spreadsheetml/2006/main" count="204" uniqueCount="167">
  <si>
    <t>Dział</t>
  </si>
  <si>
    <t>Rozdział</t>
  </si>
  <si>
    <t>Paragraf</t>
  </si>
  <si>
    <t>Treść</t>
  </si>
  <si>
    <t>Uchwała</t>
  </si>
  <si>
    <t>Plan po zm.</t>
  </si>
  <si>
    <t>Wykonanie</t>
  </si>
  <si>
    <t>%</t>
  </si>
  <si>
    <t>Transport i łączność</t>
  </si>
  <si>
    <t>Drogi publiczne powiatowe</t>
  </si>
  <si>
    <t>Wydatki inwestycyjne jednostek budżet.</t>
  </si>
  <si>
    <t xml:space="preserve">Wydatki na zakupy inwestycjne </t>
  </si>
  <si>
    <t>OGÓŁEM INWESTYCJE</t>
  </si>
  <si>
    <t>5.Wydatki majątkowe</t>
  </si>
  <si>
    <t>Załącznik nr 2</t>
  </si>
  <si>
    <t>Administracja publiczna</t>
  </si>
  <si>
    <t>Starostwa powiatowe</t>
  </si>
  <si>
    <t>Ochrona zdrowia</t>
  </si>
  <si>
    <t>Ratownictwo medyczne</t>
  </si>
  <si>
    <t>szans obywateli UE w dostępie do</t>
  </si>
  <si>
    <t>ratownictwa</t>
  </si>
  <si>
    <t>Oświata i wychowanie</t>
  </si>
  <si>
    <t>Komendy powiatowe Państwoej Straży Pożarnej</t>
  </si>
  <si>
    <t>Wydatki na zakupy inwestycyjne</t>
  </si>
  <si>
    <t xml:space="preserve">Bezpieczeństwo publiczne i ochrona </t>
  </si>
  <si>
    <t>przeciwpożarowa</t>
  </si>
  <si>
    <t xml:space="preserve">*budowa chodnika oraz przez rzekę w </t>
  </si>
  <si>
    <t>*zakup samochodu ciężarowego o</t>
  </si>
  <si>
    <t>ładowności do 5ton</t>
  </si>
  <si>
    <t>*zakup i wymiana sprzętu transportowego</t>
  </si>
  <si>
    <t>tj.zakup podnosnika SHD-25</t>
  </si>
  <si>
    <t xml:space="preserve">*zakup turbinowej pompy głebinowej </t>
  </si>
  <si>
    <t>*zakup urządzenia rejestrującego</t>
  </si>
  <si>
    <t xml:space="preserve">rozmowy do Wydziału Zarządzania </t>
  </si>
  <si>
    <t>Kryzysowego w Starostwie Powiatowym</t>
  </si>
  <si>
    <t>*zakup kserokopiarki do Wydziału</t>
  </si>
  <si>
    <t xml:space="preserve">Zarzadzania Kryzysowego w </t>
  </si>
  <si>
    <t>Starostwie Powiatowym</t>
  </si>
  <si>
    <t>Zarządzanie kryzysowe</t>
  </si>
  <si>
    <t>elewacji i modernizacji kotł.budynku</t>
  </si>
  <si>
    <t xml:space="preserve"> Internatu,Sali gimnastycznej i stołówki</t>
  </si>
  <si>
    <t xml:space="preserve"> przy ul.Wyborskiej 12</t>
  </si>
  <si>
    <t>*Termomodernizacja obiektu szkolnego</t>
  </si>
  <si>
    <t xml:space="preserve">(wymiana okien, docieplanie ścian </t>
  </si>
  <si>
    <t>zewnętrznych,docieplanie połci dachowej</t>
  </si>
  <si>
    <t xml:space="preserve">budynku głównego,docieplanie połci </t>
  </si>
  <si>
    <t>dachowej stołówki,wymiana drzwi</t>
  </si>
  <si>
    <t>zewnętrznych,modernizacja technologii</t>
  </si>
  <si>
    <t>kotłowni i inne prace z tym związane</t>
  </si>
  <si>
    <t>kosztorysowej na budowę Sali gimnast.</t>
  </si>
  <si>
    <t>*opracowanie dokumentacji projektowo-</t>
  </si>
  <si>
    <t>* budowa placu pod stację recykingu</t>
  </si>
  <si>
    <t>Centra Kształcenia Ustawicznego</t>
  </si>
  <si>
    <t>i Praktycznego oraz Osrodki Dokształ</t>
  </si>
  <si>
    <t>Zawodowego</t>
  </si>
  <si>
    <t>na 2008r.</t>
  </si>
  <si>
    <t>budżetowa</t>
  </si>
  <si>
    <t>*przebudowa dr.powiatowej Nr 1562N</t>
  </si>
  <si>
    <t>(dr.Nr1613Jabłonowo-Dyby)-Piotrkowo-</t>
  </si>
  <si>
    <t>Bukowiec Wlk.(drNr1619N) wraz z wz-</t>
  </si>
  <si>
    <t>nowieniem pasa drog.i oprac.projektu</t>
  </si>
  <si>
    <t>bud. okres real.2007-2010</t>
  </si>
  <si>
    <t>*przebudowa dróg powiat.wraz z chodn-</t>
  </si>
  <si>
    <t>aktualizacją projektu budowlanego</t>
  </si>
  <si>
    <t>ikami i kanal.deszczową przebiegającą</t>
  </si>
  <si>
    <t xml:space="preserve"> przez m.Janowo i Komorowo wraz z </t>
  </si>
  <si>
    <t>*przebudowa dróg powiat na odcinku</t>
  </si>
  <si>
    <t>Lipowo Kurkowskie-Łyna-NidzicaETAP I</t>
  </si>
  <si>
    <t>(dr.pow.Nr 1528NWitramowo-Łyna-dr.woj.</t>
  </si>
  <si>
    <t xml:space="preserve">Nr545(Nidzica)w lokaliz.od 11+756 do </t>
  </si>
  <si>
    <t xml:space="preserve">km 20+029,61 Nr 1264NLeszcz-Moczysko </t>
  </si>
  <si>
    <t>w lokal.od 25+741 do km26+146,17</t>
  </si>
  <si>
    <t>wraz z opracow.projektu budowlanego</t>
  </si>
  <si>
    <t>okres real.2007-2009</t>
  </si>
  <si>
    <t>*przebudowa dróg powiat.na odcinku</t>
  </si>
  <si>
    <t>Lipowo Kurkowskie-Łyna-NidzicaETAP II</t>
  </si>
  <si>
    <t>1445N Lipowo Kurkowskie-dr.Nr1528N</t>
  </si>
  <si>
    <t xml:space="preserve">(Bolejny) w lokal. od km 4+230 do km </t>
  </si>
  <si>
    <t>7+233,64 Nr 1528N Witramowo-Łyna-</t>
  </si>
  <si>
    <t>6+769 do km 11+756 wraz z opracow.</t>
  </si>
  <si>
    <t>projektu budowlanego okres real.2007-2010</t>
  </si>
  <si>
    <t>dr.woj.Nr 545(Nidzica) w lokal. od km</t>
  </si>
  <si>
    <t>*budowa chodnika w ciągu drogi Nr1589N</t>
  </si>
  <si>
    <t>Nidzica-Zaborowo (dr.nr 1550N) w m.</t>
  </si>
  <si>
    <t>Piątki okre real.2007-2010</t>
  </si>
  <si>
    <t>Safronka-Janowiec Kość.-Kuce droga</t>
  </si>
  <si>
    <t>Nr 1568N odc.przez m. Safronka droga</t>
  </si>
  <si>
    <t>Nr 1558N odc.Safronka-Janowiec Kość</t>
  </si>
  <si>
    <t>droga Nr 1560N odc. przez m.Janowiec</t>
  </si>
  <si>
    <t>Kość.droga Nr 1613N odc.Kuce-Janowiec</t>
  </si>
  <si>
    <t>Kość. Wraz z kanalizacją i chodnik.w</t>
  </si>
  <si>
    <t>m.Janowiec Kość.oraz opracowanie</t>
  </si>
  <si>
    <t>ciągu drogi powiat.Nr 1264N Leszcz-</t>
  </si>
  <si>
    <t>Jankowice-Rączki-Moczysko w m.</t>
  </si>
  <si>
    <t>Szkotowo wraz z oprac.projekt.budowlan.</t>
  </si>
  <si>
    <t>*budowa chodnika w ciągu drogi powiat</t>
  </si>
  <si>
    <t>Nr 26754 Kanigowo-Zagrzewo-Grzegórzki</t>
  </si>
  <si>
    <t>w m. Grzegórzki</t>
  </si>
  <si>
    <t>*zakup klimatyzatora do Wydziału</t>
  </si>
  <si>
    <t>*termomodernizacja budynku ZSZiO ul.</t>
  </si>
  <si>
    <t>i budowa lokalnej kotłowni. Cel zadania-</t>
  </si>
  <si>
    <t>poprawa stanu technicznego bud.oświaty</t>
  </si>
  <si>
    <t>przy ZSRiO</t>
  </si>
  <si>
    <t>Lipowo Kurkowskie-Łyna-Nidzica (dr.pow</t>
  </si>
  <si>
    <t>Nr 1528 N Witramowo-Łyna-dr.woj.</t>
  </si>
  <si>
    <t xml:space="preserve">Nr 545 (Nidzica) i droga powiat.Nr 1445 N </t>
  </si>
  <si>
    <t>Lipowo Kurkowskie-dr.Nr 1528 N(Bolejny)</t>
  </si>
  <si>
    <t>okres real.2007-2010</t>
  </si>
  <si>
    <t>m.Janowiec Kość.okres real.2007-2010</t>
  </si>
  <si>
    <t>*docieplanie wraz z wykonaniem</t>
  </si>
  <si>
    <t>*projekt ,,Platforma 112" - wyrównywanie</t>
  </si>
  <si>
    <t>Szpitale ogólne</t>
  </si>
  <si>
    <t>Dotacje celowe z budżetu na finansowanie</t>
  </si>
  <si>
    <t>lub dofinansowanie kosztów realizacji</t>
  </si>
  <si>
    <t>inwestycji i zakupów inwestycyjnych</t>
  </si>
  <si>
    <t>innych jednostek sektora finasów</t>
  </si>
  <si>
    <t>publicznych</t>
  </si>
  <si>
    <t>Dotacja celowa na pomoc finansową</t>
  </si>
  <si>
    <t xml:space="preserve"> udzielaną między j.s.t. na dofinansowanie</t>
  </si>
  <si>
    <t>własnych zadań inwestycyjnych i zakupów</t>
  </si>
  <si>
    <t>inwestycyjnych</t>
  </si>
  <si>
    <t xml:space="preserve">* zakup samochodu służbowego </t>
  </si>
  <si>
    <t>Turystyka</t>
  </si>
  <si>
    <t>Zadania w zakresie upowszechniania</t>
  </si>
  <si>
    <t>turystyki</t>
  </si>
  <si>
    <t xml:space="preserve">Szkoły zawodowe </t>
  </si>
  <si>
    <t>*znakowanie turystyczne regionu</t>
  </si>
  <si>
    <t>Warmii i Mazur</t>
  </si>
  <si>
    <t>Wyborska 12a.Docieplenie wraz z elew.</t>
  </si>
  <si>
    <t>UE-177650</t>
  </si>
  <si>
    <t>wk.w.31350</t>
  </si>
  <si>
    <t xml:space="preserve">*pomoc finansowa dla Gminy Nidzica </t>
  </si>
  <si>
    <t>z przeznaczeniem na opracowanie</t>
  </si>
  <si>
    <t xml:space="preserve">dokumentacji projektowej na przebudowę </t>
  </si>
  <si>
    <t>UE-912 900</t>
  </si>
  <si>
    <t>wk.w.161 100</t>
  </si>
  <si>
    <t>UE-266 900</t>
  </si>
  <si>
    <t>wk.w.47 100</t>
  </si>
  <si>
    <t>Drogi publiczne  gminne</t>
  </si>
  <si>
    <t>*zakup zestawu komputerowego</t>
  </si>
  <si>
    <t>*zakup samochodu służbowego-osobow</t>
  </si>
  <si>
    <t>31.12.2008r</t>
  </si>
  <si>
    <t>na 31.12.08r</t>
  </si>
  <si>
    <t>II. Sprawozdanie roczne z  wykonania wydatków budżetu Powiatu Nidzickiego</t>
  </si>
  <si>
    <t>za 2008 rok.</t>
  </si>
  <si>
    <t>do Uchwały Zarządu nr 127/09</t>
  </si>
  <si>
    <t xml:space="preserve">z dnia 17.03.2009r. </t>
  </si>
  <si>
    <t>ulic:Plac Wojciecha z Brudzew, Mazurska</t>
  </si>
  <si>
    <t>Bogumiła linki, Wincentego Pola, Robotnicza</t>
  </si>
  <si>
    <t>Piaskowa, Plac Kosmonautów w Nidzicy</t>
  </si>
  <si>
    <t>dotacje celowe przekazane do samorzadu</t>
  </si>
  <si>
    <t>województwa na inwestycje i zakupy</t>
  </si>
  <si>
    <t>inwestycyjne realizowane na podstawie</t>
  </si>
  <si>
    <t>porozumień(umów) miedzy jst.</t>
  </si>
  <si>
    <t>* zakup działki przy ul.Jagiełły</t>
  </si>
  <si>
    <t>*zakup sprzętu dla grupy specjalnej dla</t>
  </si>
  <si>
    <t>ratownictwa drogowego</t>
  </si>
  <si>
    <t>* zakup samochodu służbowego w ZSRiO</t>
  </si>
  <si>
    <t>*przebudowa bloku operacyjnego w ZOZ</t>
  </si>
  <si>
    <t>*zakup sprzetu i aparatury medycznej</t>
  </si>
  <si>
    <t>na blok operacyjny ZOZ</t>
  </si>
  <si>
    <t>*zakup systemu lokalizacji GPS dla</t>
  </si>
  <si>
    <t xml:space="preserve">dwóch zespołów specjalistycznego i </t>
  </si>
  <si>
    <t>podstawowego ratownictwa medycznego</t>
  </si>
  <si>
    <t>*termomodernizacja budynku szpitala</t>
  </si>
  <si>
    <t>*doposażenie pracowni rehabilitacji</t>
  </si>
  <si>
    <t xml:space="preserve"> ZOZ w Nidzicy w sprzet rehabilitacji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</si>
</sst>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#,##0.0000"/>
  </numFmts>
  <fonts count="9">
    <font>
      <sz val="10"/>
      <name val="Arial CE"/>
      <family val="0"/>
    </font>
    <font>
      <sz val="9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i/>
      <sz val="9"/>
      <name val="Arial CE"/>
      <family val="0"/>
    </font>
    <font>
      <i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0" fillId="0" borderId="1" xfId="0" applyNumberFormat="1" applyBorder="1" applyAlignment="1">
      <alignment/>
    </xf>
    <xf numFmtId="2" fontId="3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2" fillId="0" borderId="8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2" borderId="9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2" fontId="3" fillId="2" borderId="10" xfId="0" applyNumberFormat="1" applyFont="1" applyFill="1" applyBorder="1" applyAlignment="1">
      <alignment/>
    </xf>
    <xf numFmtId="0" fontId="3" fillId="0" borderId="4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4" fontId="3" fillId="0" borderId="4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left"/>
    </xf>
    <xf numFmtId="4" fontId="0" fillId="0" borderId="1" xfId="0" applyNumberFormat="1" applyBorder="1" applyAlignment="1">
      <alignment/>
    </xf>
    <xf numFmtId="4" fontId="2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" fontId="6" fillId="2" borderId="2" xfId="0" applyNumberFormat="1" applyFont="1" applyFill="1" applyBorder="1" applyAlignment="1">
      <alignment/>
    </xf>
    <xf numFmtId="0" fontId="3" fillId="0" borderId="1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left"/>
    </xf>
    <xf numFmtId="0" fontId="0" fillId="0" borderId="0" xfId="0" applyBorder="1" applyAlignment="1">
      <alignment/>
    </xf>
    <xf numFmtId="2" fontId="3" fillId="0" borderId="4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/>
    </xf>
    <xf numFmtId="4" fontId="0" fillId="0" borderId="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3" fillId="0" borderId="12" xfId="0" applyFon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8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4" fontId="3" fillId="0" borderId="14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center"/>
    </xf>
    <xf numFmtId="2" fontId="0" fillId="0" borderId="18" xfId="0" applyNumberFormat="1" applyBorder="1" applyAlignment="1">
      <alignment/>
    </xf>
    <xf numFmtId="4" fontId="0" fillId="0" borderId="19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4" fontId="7" fillId="0" borderId="8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4" fontId="7" fillId="0" borderId="11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4" fontId="7" fillId="0" borderId="20" xfId="0" applyNumberFormat="1" applyFont="1" applyBorder="1" applyAlignment="1">
      <alignment horizontal="left"/>
    </xf>
    <xf numFmtId="4" fontId="7" fillId="0" borderId="21" xfId="0" applyNumberFormat="1" applyFont="1" applyBorder="1" applyAlignment="1">
      <alignment horizontal="left"/>
    </xf>
    <xf numFmtId="4" fontId="7" fillId="0" borderId="15" xfId="0" applyNumberFormat="1" applyFont="1" applyBorder="1" applyAlignment="1">
      <alignment horizontal="left"/>
    </xf>
    <xf numFmtId="2" fontId="7" fillId="0" borderId="12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left"/>
    </xf>
    <xf numFmtId="0" fontId="7" fillId="0" borderId="6" xfId="0" applyFont="1" applyBorder="1" applyAlignment="1">
      <alignment horizontal="left"/>
    </xf>
    <xf numFmtId="4" fontId="7" fillId="0" borderId="22" xfId="0" applyNumberFormat="1" applyFont="1" applyBorder="1" applyAlignment="1">
      <alignment horizontal="left"/>
    </xf>
    <xf numFmtId="4" fontId="7" fillId="0" borderId="7" xfId="0" applyNumberFormat="1" applyFont="1" applyBorder="1" applyAlignment="1">
      <alignment horizontal="left"/>
    </xf>
    <xf numFmtId="4" fontId="7" fillId="0" borderId="16" xfId="0" applyNumberFormat="1" applyFont="1" applyBorder="1" applyAlignment="1">
      <alignment horizontal="left"/>
    </xf>
    <xf numFmtId="2" fontId="7" fillId="0" borderId="6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/>
    </xf>
    <xf numFmtId="3" fontId="7" fillId="0" borderId="0" xfId="0" applyNumberFormat="1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4" fontId="1" fillId="0" borderId="8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4" fontId="7" fillId="0" borderId="1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left"/>
    </xf>
    <xf numFmtId="4" fontId="7" fillId="0" borderId="6" xfId="0" applyNumberFormat="1" applyFont="1" applyBorder="1" applyAlignment="1">
      <alignment horizontal="left"/>
    </xf>
    <xf numFmtId="4" fontId="7" fillId="0" borderId="7" xfId="0" applyNumberFormat="1" applyFon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2" fontId="7" fillId="0" borderId="8" xfId="0" applyNumberFormat="1" applyFont="1" applyBorder="1" applyAlignment="1">
      <alignment/>
    </xf>
    <xf numFmtId="0" fontId="7" fillId="0" borderId="15" xfId="0" applyFont="1" applyBorder="1" applyAlignment="1">
      <alignment horizontal="left"/>
    </xf>
    <xf numFmtId="4" fontId="7" fillId="0" borderId="21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2" fontId="7" fillId="0" borderId="20" xfId="0" applyNumberFormat="1" applyFont="1" applyBorder="1" applyAlignment="1">
      <alignment/>
    </xf>
    <xf numFmtId="4" fontId="8" fillId="0" borderId="1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4" fontId="7" fillId="0" borderId="12" xfId="0" applyNumberFormat="1" applyFont="1" applyBorder="1" applyAlignment="1">
      <alignment horizontal="left"/>
    </xf>
    <xf numFmtId="4" fontId="7" fillId="0" borderId="21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4" fontId="7" fillId="0" borderId="6" xfId="0" applyNumberFormat="1" applyFont="1" applyBorder="1" applyAlignment="1">
      <alignment horizontal="left"/>
    </xf>
    <xf numFmtId="2" fontId="1" fillId="0" borderId="6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right"/>
    </xf>
    <xf numFmtId="0" fontId="7" fillId="0" borderId="21" xfId="0" applyFont="1" applyFill="1" applyBorder="1" applyAlignment="1">
      <alignment horizontal="left"/>
    </xf>
    <xf numFmtId="3" fontId="7" fillId="0" borderId="12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2" fontId="7" fillId="0" borderId="20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6" xfId="0" applyFont="1" applyBorder="1" applyAlignment="1">
      <alignment/>
    </xf>
    <xf numFmtId="2" fontId="7" fillId="0" borderId="6" xfId="0" applyNumberFormat="1" applyFont="1" applyBorder="1" applyAlignment="1">
      <alignment/>
    </xf>
    <xf numFmtId="0" fontId="7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9"/>
  <sheetViews>
    <sheetView tabSelected="1" workbookViewId="0" topLeftCell="A151">
      <selection activeCell="H162" sqref="H162"/>
    </sheetView>
  </sheetViews>
  <sheetFormatPr defaultColWidth="9.00390625" defaultRowHeight="12.75"/>
  <cols>
    <col min="1" max="1" width="7.75390625" style="0" customWidth="1"/>
    <col min="2" max="2" width="33.00390625" style="0" customWidth="1"/>
    <col min="3" max="4" width="12.125" style="0" customWidth="1"/>
    <col min="5" max="5" width="12.625" style="0" customWidth="1"/>
    <col min="6" max="6" width="7.375" style="0" customWidth="1"/>
    <col min="8" max="8" width="11.75390625" style="0" bestFit="1" customWidth="1"/>
  </cols>
  <sheetData>
    <row r="1" ht="12.75">
      <c r="D1" t="s">
        <v>14</v>
      </c>
    </row>
    <row r="2" spans="4:6" ht="12.75">
      <c r="D2" s="167" t="s">
        <v>145</v>
      </c>
      <c r="E2" s="167"/>
      <c r="F2" s="167"/>
    </row>
    <row r="3" spans="4:6" ht="12.75">
      <c r="D3" s="167" t="s">
        <v>146</v>
      </c>
      <c r="E3" s="167"/>
      <c r="F3" s="167"/>
    </row>
    <row r="5" spans="1:6" ht="15.75">
      <c r="A5" s="168" t="s">
        <v>143</v>
      </c>
      <c r="B5" s="168"/>
      <c r="C5" s="168"/>
      <c r="D5" s="168"/>
      <c r="E5" s="168"/>
      <c r="F5" s="168"/>
    </row>
    <row r="6" spans="1:6" ht="15.75">
      <c r="A6" s="168" t="s">
        <v>144</v>
      </c>
      <c r="B6" s="168"/>
      <c r="C6" s="168"/>
      <c r="D6" s="168"/>
      <c r="E6" s="168"/>
      <c r="F6" s="168"/>
    </row>
    <row r="7" spans="2:4" ht="12.75">
      <c r="B7" s="169"/>
      <c r="C7" s="169"/>
      <c r="D7" s="169"/>
    </row>
    <row r="8" spans="2:4" ht="15">
      <c r="B8" s="166" t="s">
        <v>13</v>
      </c>
      <c r="C8" s="166"/>
      <c r="D8" s="166"/>
    </row>
    <row r="9" ht="13.5" thickBot="1"/>
    <row r="10" spans="1:6" ht="15" customHeight="1">
      <c r="A10" s="4" t="s">
        <v>0</v>
      </c>
      <c r="B10" s="5" t="s">
        <v>3</v>
      </c>
      <c r="C10" s="4" t="s">
        <v>4</v>
      </c>
      <c r="D10" s="6" t="s">
        <v>5</v>
      </c>
      <c r="E10" s="4" t="s">
        <v>6</v>
      </c>
      <c r="F10" s="25" t="s">
        <v>7</v>
      </c>
    </row>
    <row r="11" spans="1:6" ht="15" customHeight="1">
      <c r="A11" s="7" t="s">
        <v>1</v>
      </c>
      <c r="B11" s="8"/>
      <c r="C11" s="7" t="s">
        <v>56</v>
      </c>
      <c r="D11" s="8" t="s">
        <v>141</v>
      </c>
      <c r="E11" s="7" t="s">
        <v>142</v>
      </c>
      <c r="F11" s="26">
        <v>0.2111111111111111</v>
      </c>
    </row>
    <row r="12" spans="1:6" ht="15" customHeight="1" thickBot="1">
      <c r="A12" s="9" t="s">
        <v>2</v>
      </c>
      <c r="B12" s="10"/>
      <c r="C12" s="9" t="s">
        <v>55</v>
      </c>
      <c r="D12" s="10"/>
      <c r="E12" s="9"/>
      <c r="F12" s="9"/>
    </row>
    <row r="13" spans="1:6" ht="15" customHeight="1" thickBot="1">
      <c r="A13" s="2">
        <v>1</v>
      </c>
      <c r="B13" s="3">
        <v>2</v>
      </c>
      <c r="C13" s="2">
        <v>3</v>
      </c>
      <c r="D13" s="3">
        <v>4</v>
      </c>
      <c r="E13" s="2">
        <v>5</v>
      </c>
      <c r="F13" s="2">
        <v>6</v>
      </c>
    </row>
    <row r="14" spans="1:6" ht="15" customHeight="1">
      <c r="A14" s="75">
        <v>600</v>
      </c>
      <c r="B14" s="39" t="s">
        <v>8</v>
      </c>
      <c r="C14" s="83">
        <f>SUM(C15)</f>
        <v>8110000</v>
      </c>
      <c r="D14" s="31">
        <f>SUM(D15,D82)</f>
        <v>1757706</v>
      </c>
      <c r="E14" s="86">
        <f>SUM(E15,E82)</f>
        <v>1571729.7999999998</v>
      </c>
      <c r="F14" s="12">
        <f>(E14/D14)*100</f>
        <v>89.41937957769956</v>
      </c>
    </row>
    <row r="15" spans="1:6" ht="15" customHeight="1">
      <c r="A15" s="53">
        <v>60014</v>
      </c>
      <c r="B15" s="30" t="s">
        <v>9</v>
      </c>
      <c r="C15" s="84">
        <f>SUM(C16,C61,C62,C78)</f>
        <v>8110000</v>
      </c>
      <c r="D15" s="32">
        <f>SUM(D16,D61,D62,D78)</f>
        <v>1732706</v>
      </c>
      <c r="E15" s="87">
        <f>SUM(E16,E78)</f>
        <v>1546729.7999999998</v>
      </c>
      <c r="F15" s="11">
        <f>(E15/D15)*100</f>
        <v>89.26671922414997</v>
      </c>
    </row>
    <row r="16" spans="1:6" ht="15" customHeight="1">
      <c r="A16" s="53">
        <v>6050</v>
      </c>
      <c r="B16" s="30" t="s">
        <v>10</v>
      </c>
      <c r="C16" s="56">
        <f>SUM(C17,C22,C26,C34,C42,C45,C54,C58)</f>
        <v>400000</v>
      </c>
      <c r="D16" s="34">
        <f>SUM(D17,D22,D26,D34,D42,D45,D54,D58)</f>
        <v>1668706</v>
      </c>
      <c r="E16" s="56">
        <f>SUM(E17,E22,E26,E34,E42,E45,E54,E58)</f>
        <v>1490529.7999999998</v>
      </c>
      <c r="F16" s="11">
        <f>(E16/D16)*100</f>
        <v>89.32249299756816</v>
      </c>
    </row>
    <row r="17" spans="1:6" ht="15" customHeight="1">
      <c r="A17" s="53"/>
      <c r="B17" s="93" t="s">
        <v>57</v>
      </c>
      <c r="C17" s="94">
        <v>200000</v>
      </c>
      <c r="D17" s="95">
        <v>679208</v>
      </c>
      <c r="E17" s="96">
        <v>679207.6</v>
      </c>
      <c r="F17" s="97">
        <f>(E17/D17)*100</f>
        <v>99.99994110787858</v>
      </c>
    </row>
    <row r="18" spans="1:6" ht="15" customHeight="1">
      <c r="A18" s="53"/>
      <c r="B18" s="93" t="s">
        <v>58</v>
      </c>
      <c r="C18" s="94"/>
      <c r="D18" s="95"/>
      <c r="E18" s="96"/>
      <c r="F18" s="97"/>
    </row>
    <row r="19" spans="1:8" ht="15" customHeight="1">
      <c r="A19" s="53"/>
      <c r="B19" s="93" t="s">
        <v>59</v>
      </c>
      <c r="C19" s="94"/>
      <c r="D19" s="95"/>
      <c r="E19" s="96"/>
      <c r="F19" s="97"/>
      <c r="H19" s="56"/>
    </row>
    <row r="20" spans="1:6" ht="15" customHeight="1">
      <c r="A20" s="53"/>
      <c r="B20" s="93" t="s">
        <v>60</v>
      </c>
      <c r="C20" s="94"/>
      <c r="D20" s="95"/>
      <c r="E20" s="96"/>
      <c r="F20" s="97"/>
    </row>
    <row r="21" spans="1:6" ht="15" customHeight="1">
      <c r="A21" s="53"/>
      <c r="B21" s="98" t="s">
        <v>61</v>
      </c>
      <c r="C21" s="99"/>
      <c r="D21" s="100"/>
      <c r="E21" s="101"/>
      <c r="F21" s="102"/>
    </row>
    <row r="22" spans="1:6" ht="15" customHeight="1">
      <c r="A22" s="53"/>
      <c r="B22" s="93" t="s">
        <v>62</v>
      </c>
      <c r="C22" s="94"/>
      <c r="D22" s="95">
        <v>303052</v>
      </c>
      <c r="E22" s="96">
        <v>303046.38</v>
      </c>
      <c r="F22" s="97">
        <f>(E22/D22)*100</f>
        <v>99.99814553277986</v>
      </c>
    </row>
    <row r="23" spans="1:6" ht="15" customHeight="1">
      <c r="A23" s="53"/>
      <c r="B23" s="93" t="s">
        <v>64</v>
      </c>
      <c r="C23" s="95"/>
      <c r="D23" s="103"/>
      <c r="E23" s="95"/>
      <c r="F23" s="97"/>
    </row>
    <row r="24" spans="1:6" ht="15" customHeight="1">
      <c r="A24" s="53"/>
      <c r="B24" s="93" t="s">
        <v>65</v>
      </c>
      <c r="C24" s="94"/>
      <c r="D24" s="95"/>
      <c r="E24" s="96"/>
      <c r="F24" s="97"/>
    </row>
    <row r="25" spans="1:6" ht="15" customHeight="1">
      <c r="A25" s="53"/>
      <c r="B25" s="98" t="s">
        <v>63</v>
      </c>
      <c r="C25" s="99"/>
      <c r="D25" s="100"/>
      <c r="E25" s="101"/>
      <c r="F25" s="102"/>
    </row>
    <row r="26" spans="1:6" ht="15" customHeight="1">
      <c r="A26" s="53"/>
      <c r="B26" s="93" t="s">
        <v>66</v>
      </c>
      <c r="C26" s="94"/>
      <c r="D26" s="95">
        <v>259324</v>
      </c>
      <c r="E26" s="96">
        <v>140311.53</v>
      </c>
      <c r="F26" s="97">
        <f>(E26/D26)*100</f>
        <v>54.10665036787956</v>
      </c>
    </row>
    <row r="27" spans="1:6" ht="15" customHeight="1">
      <c r="A27" s="53"/>
      <c r="B27" s="93" t="s">
        <v>67</v>
      </c>
      <c r="C27" s="94"/>
      <c r="D27" s="95"/>
      <c r="E27" s="96"/>
      <c r="F27" s="97"/>
    </row>
    <row r="28" spans="1:6" ht="15" customHeight="1">
      <c r="A28" s="53"/>
      <c r="B28" s="93" t="s">
        <v>68</v>
      </c>
      <c r="C28" s="94"/>
      <c r="D28" s="95"/>
      <c r="E28" s="96"/>
      <c r="F28" s="97"/>
    </row>
    <row r="29" spans="1:6" ht="15" customHeight="1">
      <c r="A29" s="53"/>
      <c r="B29" s="93" t="s">
        <v>69</v>
      </c>
      <c r="C29" s="94"/>
      <c r="D29" s="95"/>
      <c r="E29" s="96"/>
      <c r="F29" s="97"/>
    </row>
    <row r="30" spans="1:6" ht="15" customHeight="1">
      <c r="A30" s="53"/>
      <c r="B30" s="93" t="s">
        <v>70</v>
      </c>
      <c r="C30" s="94"/>
      <c r="D30" s="95"/>
      <c r="E30" s="96"/>
      <c r="F30" s="97"/>
    </row>
    <row r="31" spans="1:6" ht="15" customHeight="1">
      <c r="A31" s="53"/>
      <c r="B31" s="93" t="s">
        <v>71</v>
      </c>
      <c r="C31" s="94"/>
      <c r="D31" s="95"/>
      <c r="E31" s="96"/>
      <c r="F31" s="97"/>
    </row>
    <row r="32" spans="1:6" ht="15" customHeight="1">
      <c r="A32" s="53"/>
      <c r="B32" s="93" t="s">
        <v>72</v>
      </c>
      <c r="C32" s="94"/>
      <c r="D32" s="95"/>
      <c r="E32" s="96"/>
      <c r="F32" s="97"/>
    </row>
    <row r="33" spans="1:6" ht="15" customHeight="1">
      <c r="A33" s="53"/>
      <c r="B33" s="98" t="s">
        <v>73</v>
      </c>
      <c r="C33" s="99"/>
      <c r="D33" s="100"/>
      <c r="E33" s="101"/>
      <c r="F33" s="102"/>
    </row>
    <row r="34" spans="1:6" ht="15" customHeight="1">
      <c r="A34" s="53"/>
      <c r="B34" s="93" t="s">
        <v>74</v>
      </c>
      <c r="C34" s="94"/>
      <c r="D34" s="95">
        <v>96174</v>
      </c>
      <c r="E34" s="96">
        <v>85465.47</v>
      </c>
      <c r="F34" s="97">
        <f>(E34/D34)*100</f>
        <v>88.86546259903925</v>
      </c>
    </row>
    <row r="35" spans="1:6" ht="15" customHeight="1">
      <c r="A35" s="53"/>
      <c r="B35" s="93" t="s">
        <v>75</v>
      </c>
      <c r="C35" s="94"/>
      <c r="D35" s="95"/>
      <c r="E35" s="96"/>
      <c r="F35" s="97"/>
    </row>
    <row r="36" spans="1:6" ht="15" customHeight="1">
      <c r="A36" s="53"/>
      <c r="B36" s="93" t="s">
        <v>76</v>
      </c>
      <c r="C36" s="94"/>
      <c r="D36" s="95"/>
      <c r="E36" s="96"/>
      <c r="F36" s="97"/>
    </row>
    <row r="37" spans="1:6" ht="15" customHeight="1">
      <c r="A37" s="53"/>
      <c r="B37" s="93" t="s">
        <v>77</v>
      </c>
      <c r="C37" s="94"/>
      <c r="D37" s="95"/>
      <c r="E37" s="96"/>
      <c r="F37" s="97"/>
    </row>
    <row r="38" spans="1:6" ht="15" customHeight="1">
      <c r="A38" s="53"/>
      <c r="B38" s="93" t="s">
        <v>78</v>
      </c>
      <c r="C38" s="94"/>
      <c r="D38" s="95"/>
      <c r="E38" s="96"/>
      <c r="F38" s="97"/>
    </row>
    <row r="39" spans="1:6" ht="15" customHeight="1">
      <c r="A39" s="53"/>
      <c r="B39" s="93" t="s">
        <v>81</v>
      </c>
      <c r="C39" s="94"/>
      <c r="D39" s="95"/>
      <c r="E39" s="96"/>
      <c r="F39" s="97"/>
    </row>
    <row r="40" spans="1:6" ht="15" customHeight="1">
      <c r="A40" s="53"/>
      <c r="B40" s="93" t="s">
        <v>79</v>
      </c>
      <c r="C40" s="94"/>
      <c r="D40" s="95"/>
      <c r="E40" s="96"/>
      <c r="F40" s="97"/>
    </row>
    <row r="41" spans="1:6" ht="15" customHeight="1">
      <c r="A41" s="53"/>
      <c r="B41" s="98" t="s">
        <v>80</v>
      </c>
      <c r="C41" s="99"/>
      <c r="D41" s="100"/>
      <c r="E41" s="101"/>
      <c r="F41" s="102"/>
    </row>
    <row r="42" spans="1:6" ht="15" customHeight="1">
      <c r="A42" s="53"/>
      <c r="B42" s="93" t="s">
        <v>82</v>
      </c>
      <c r="C42" s="94">
        <v>200000</v>
      </c>
      <c r="D42" s="95">
        <v>163540</v>
      </c>
      <c r="E42" s="96">
        <v>163538.13</v>
      </c>
      <c r="F42" s="97">
        <f>(E42/D42)*100</f>
        <v>99.99885654885655</v>
      </c>
    </row>
    <row r="43" spans="1:6" ht="15" customHeight="1">
      <c r="A43" s="53"/>
      <c r="B43" s="93" t="s">
        <v>83</v>
      </c>
      <c r="C43" s="94"/>
      <c r="D43" s="95"/>
      <c r="E43" s="96"/>
      <c r="F43" s="97"/>
    </row>
    <row r="44" spans="1:6" ht="15" customHeight="1">
      <c r="A44" s="53"/>
      <c r="B44" s="98" t="s">
        <v>84</v>
      </c>
      <c r="C44" s="99"/>
      <c r="D44" s="100"/>
      <c r="E44" s="101"/>
      <c r="F44" s="102"/>
    </row>
    <row r="45" spans="1:6" ht="15" customHeight="1">
      <c r="A45" s="53"/>
      <c r="B45" s="93" t="s">
        <v>74</v>
      </c>
      <c r="C45" s="94"/>
      <c r="D45" s="95">
        <v>105408</v>
      </c>
      <c r="E45" s="96">
        <v>57811</v>
      </c>
      <c r="F45" s="97">
        <f>(E45/D45)*100</f>
        <v>54.8449833029751</v>
      </c>
    </row>
    <row r="46" spans="1:6" ht="15" customHeight="1">
      <c r="A46" s="53"/>
      <c r="B46" s="93" t="s">
        <v>85</v>
      </c>
      <c r="C46" s="94"/>
      <c r="D46" s="95"/>
      <c r="E46" s="96"/>
      <c r="F46" s="97"/>
    </row>
    <row r="47" spans="1:6" ht="15" customHeight="1">
      <c r="A47" s="53"/>
      <c r="B47" s="93" t="s">
        <v>86</v>
      </c>
      <c r="C47" s="94"/>
      <c r="D47" s="95"/>
      <c r="E47" s="96"/>
      <c r="F47" s="97"/>
    </row>
    <row r="48" spans="1:6" ht="15" customHeight="1">
      <c r="A48" s="53"/>
      <c r="B48" s="93" t="s">
        <v>87</v>
      </c>
      <c r="C48" s="94"/>
      <c r="D48" s="95"/>
      <c r="E48" s="96"/>
      <c r="F48" s="97"/>
    </row>
    <row r="49" spans="1:6" ht="15" customHeight="1">
      <c r="A49" s="53"/>
      <c r="B49" s="93" t="s">
        <v>88</v>
      </c>
      <c r="C49" s="94"/>
      <c r="D49" s="95"/>
      <c r="E49" s="96"/>
      <c r="F49" s="97"/>
    </row>
    <row r="50" spans="1:6" ht="15" customHeight="1">
      <c r="A50" s="53"/>
      <c r="B50" s="93" t="s">
        <v>89</v>
      </c>
      <c r="C50" s="94"/>
      <c r="D50" s="95"/>
      <c r="E50" s="96"/>
      <c r="F50" s="97"/>
    </row>
    <row r="51" spans="1:6" ht="15" customHeight="1">
      <c r="A51" s="53"/>
      <c r="B51" s="93" t="s">
        <v>90</v>
      </c>
      <c r="C51" s="94"/>
      <c r="D51" s="95"/>
      <c r="E51" s="96"/>
      <c r="F51" s="97"/>
    </row>
    <row r="52" spans="1:6" ht="15" customHeight="1">
      <c r="A52" s="53"/>
      <c r="B52" s="93" t="s">
        <v>91</v>
      </c>
      <c r="C52" s="94"/>
      <c r="D52" s="95"/>
      <c r="E52" s="96"/>
      <c r="F52" s="97"/>
    </row>
    <row r="53" spans="1:6" ht="15" customHeight="1">
      <c r="A53" s="54"/>
      <c r="B53" s="98" t="s">
        <v>80</v>
      </c>
      <c r="C53" s="99"/>
      <c r="D53" s="100"/>
      <c r="E53" s="101"/>
      <c r="F53" s="102"/>
    </row>
    <row r="54" spans="1:6" ht="15" customHeight="1">
      <c r="A54" s="18"/>
      <c r="B54" s="93" t="s">
        <v>26</v>
      </c>
      <c r="C54" s="94"/>
      <c r="D54" s="95">
        <v>25000</v>
      </c>
      <c r="E54" s="96">
        <v>24156</v>
      </c>
      <c r="F54" s="97">
        <f>(E54/D54)*100</f>
        <v>96.624</v>
      </c>
    </row>
    <row r="55" spans="1:6" ht="15" customHeight="1">
      <c r="A55" s="18"/>
      <c r="B55" s="93" t="s">
        <v>92</v>
      </c>
      <c r="C55" s="94"/>
      <c r="D55" s="95"/>
      <c r="E55" s="96"/>
      <c r="F55" s="97"/>
    </row>
    <row r="56" spans="1:6" ht="15" customHeight="1">
      <c r="A56" s="18"/>
      <c r="B56" s="93" t="s">
        <v>93</v>
      </c>
      <c r="C56" s="94"/>
      <c r="D56" s="95"/>
      <c r="E56" s="96"/>
      <c r="F56" s="97"/>
    </row>
    <row r="57" spans="1:6" ht="15" customHeight="1">
      <c r="A57" s="18"/>
      <c r="B57" s="98" t="s">
        <v>94</v>
      </c>
      <c r="C57" s="99"/>
      <c r="D57" s="100"/>
      <c r="E57" s="101"/>
      <c r="F57" s="102"/>
    </row>
    <row r="58" spans="1:6" ht="15" customHeight="1">
      <c r="A58" s="18"/>
      <c r="B58" s="93" t="s">
        <v>95</v>
      </c>
      <c r="C58" s="94"/>
      <c r="D58" s="95">
        <v>37000</v>
      </c>
      <c r="E58" s="96">
        <v>36993.69</v>
      </c>
      <c r="F58" s="97">
        <f>(E58/D58)*100</f>
        <v>99.98294594594596</v>
      </c>
    </row>
    <row r="59" spans="1:6" ht="15" customHeight="1">
      <c r="A59" s="18"/>
      <c r="B59" s="93" t="s">
        <v>96</v>
      </c>
      <c r="C59" s="94"/>
      <c r="D59" s="95"/>
      <c r="E59" s="96"/>
      <c r="F59" s="97"/>
    </row>
    <row r="60" spans="1:6" ht="15" customHeight="1">
      <c r="A60" s="18"/>
      <c r="B60" s="93" t="s">
        <v>97</v>
      </c>
      <c r="C60" s="94"/>
      <c r="D60" s="95"/>
      <c r="E60" s="96"/>
      <c r="F60" s="97"/>
    </row>
    <row r="61" spans="1:6" ht="15" customHeight="1">
      <c r="A61" s="72">
        <v>6058</v>
      </c>
      <c r="B61" s="85" t="s">
        <v>10</v>
      </c>
      <c r="C61" s="89">
        <v>6144000</v>
      </c>
      <c r="D61" s="90">
        <v>0</v>
      </c>
      <c r="E61" s="89">
        <v>0</v>
      </c>
      <c r="F61" s="88"/>
    </row>
    <row r="62" spans="1:6" ht="15" customHeight="1">
      <c r="A62" s="72">
        <v>6059</v>
      </c>
      <c r="B62" s="85" t="s">
        <v>10</v>
      </c>
      <c r="C62" s="89">
        <v>1536000</v>
      </c>
      <c r="D62" s="90">
        <v>0</v>
      </c>
      <c r="E62" s="89">
        <v>0</v>
      </c>
      <c r="F62" s="88"/>
    </row>
    <row r="63" spans="1:6" ht="15" customHeight="1">
      <c r="A63" s="80"/>
      <c r="B63" s="93" t="s">
        <v>66</v>
      </c>
      <c r="C63" s="94">
        <v>4380000</v>
      </c>
      <c r="D63" s="95">
        <v>0</v>
      </c>
      <c r="E63" s="96"/>
      <c r="F63" s="97"/>
    </row>
    <row r="64" spans="1:6" ht="15" customHeight="1">
      <c r="A64" s="80"/>
      <c r="B64" s="93" t="s">
        <v>103</v>
      </c>
      <c r="C64" s="94"/>
      <c r="D64" s="95"/>
      <c r="E64" s="96"/>
      <c r="F64" s="97"/>
    </row>
    <row r="65" spans="1:6" ht="15" customHeight="1">
      <c r="A65" s="80"/>
      <c r="B65" s="93" t="s">
        <v>104</v>
      </c>
      <c r="C65" s="94"/>
      <c r="D65" s="95"/>
      <c r="E65" s="96"/>
      <c r="F65" s="97"/>
    </row>
    <row r="66" spans="1:6" ht="15" customHeight="1">
      <c r="A66" s="80"/>
      <c r="B66" s="93" t="s">
        <v>105</v>
      </c>
      <c r="C66" s="94"/>
      <c r="D66" s="95"/>
      <c r="E66" s="96"/>
      <c r="F66" s="97"/>
    </row>
    <row r="67" spans="1:6" ht="15" customHeight="1">
      <c r="A67" s="80"/>
      <c r="B67" s="93" t="s">
        <v>106</v>
      </c>
      <c r="C67" s="94"/>
      <c r="D67" s="95"/>
      <c r="E67" s="96"/>
      <c r="F67" s="97"/>
    </row>
    <row r="68" spans="1:6" ht="15" customHeight="1">
      <c r="A68" s="80"/>
      <c r="B68" s="93" t="s">
        <v>72</v>
      </c>
      <c r="C68" s="94"/>
      <c r="D68" s="95"/>
      <c r="E68" s="96"/>
      <c r="F68" s="97"/>
    </row>
    <row r="69" spans="1:6" ht="15" customHeight="1" thickBot="1">
      <c r="A69" s="80"/>
      <c r="B69" s="104" t="s">
        <v>107</v>
      </c>
      <c r="C69" s="105"/>
      <c r="D69" s="106"/>
      <c r="E69" s="107"/>
      <c r="F69" s="108"/>
    </row>
    <row r="70" spans="1:6" ht="15" customHeight="1">
      <c r="A70" s="80"/>
      <c r="B70" s="109" t="s">
        <v>74</v>
      </c>
      <c r="C70" s="94">
        <v>3300000</v>
      </c>
      <c r="D70" s="95">
        <v>0</v>
      </c>
      <c r="E70" s="96"/>
      <c r="F70" s="97"/>
    </row>
    <row r="71" spans="1:6" ht="15" customHeight="1">
      <c r="A71" s="80"/>
      <c r="B71" s="93" t="s">
        <v>85</v>
      </c>
      <c r="C71" s="94"/>
      <c r="D71" s="95"/>
      <c r="E71" s="96"/>
      <c r="F71" s="97"/>
    </row>
    <row r="72" spans="1:6" ht="15" customHeight="1">
      <c r="A72" s="80"/>
      <c r="B72" s="93" t="s">
        <v>86</v>
      </c>
      <c r="C72" s="94"/>
      <c r="D72" s="95"/>
      <c r="E72" s="96"/>
      <c r="F72" s="97"/>
    </row>
    <row r="73" spans="1:6" ht="15" customHeight="1">
      <c r="A73" s="80"/>
      <c r="B73" s="93" t="s">
        <v>87</v>
      </c>
      <c r="C73" s="94"/>
      <c r="D73" s="95"/>
      <c r="E73" s="96"/>
      <c r="F73" s="97"/>
    </row>
    <row r="74" spans="1:6" ht="15" customHeight="1">
      <c r="A74" s="80"/>
      <c r="B74" s="93" t="s">
        <v>88</v>
      </c>
      <c r="C74" s="94"/>
      <c r="D74" s="95"/>
      <c r="E74" s="96"/>
      <c r="F74" s="97"/>
    </row>
    <row r="75" spans="1:6" ht="15" customHeight="1">
      <c r="A75" s="80"/>
      <c r="B75" s="93" t="s">
        <v>89</v>
      </c>
      <c r="C75" s="94"/>
      <c r="D75" s="95"/>
      <c r="E75" s="96"/>
      <c r="F75" s="97"/>
    </row>
    <row r="76" spans="1:6" ht="15" customHeight="1">
      <c r="A76" s="80"/>
      <c r="B76" s="93" t="s">
        <v>90</v>
      </c>
      <c r="C76" s="94"/>
      <c r="D76" s="95"/>
      <c r="E76" s="96"/>
      <c r="F76" s="97"/>
    </row>
    <row r="77" spans="1:6" ht="15" customHeight="1">
      <c r="A77" s="72"/>
      <c r="B77" s="98" t="s">
        <v>108</v>
      </c>
      <c r="C77" s="99"/>
      <c r="D77" s="100"/>
      <c r="E77" s="101"/>
      <c r="F77" s="102"/>
    </row>
    <row r="78" spans="1:6" ht="15" customHeight="1">
      <c r="A78" s="53">
        <v>6060</v>
      </c>
      <c r="B78" s="30" t="s">
        <v>23</v>
      </c>
      <c r="C78" s="77">
        <f>SUM(C79:C81)</f>
        <v>30000</v>
      </c>
      <c r="D78" s="63">
        <f>SUM(D79,D80)</f>
        <v>64000</v>
      </c>
      <c r="E78" s="63">
        <f>SUM(E79,E80)</f>
        <v>56200</v>
      </c>
      <c r="F78" s="157">
        <f>(E78/D78)*100</f>
        <v>87.8125</v>
      </c>
    </row>
    <row r="79" spans="1:6" ht="15" customHeight="1">
      <c r="A79" s="53"/>
      <c r="B79" s="110" t="s">
        <v>140</v>
      </c>
      <c r="C79" s="94">
        <v>30000</v>
      </c>
      <c r="D79" s="95">
        <v>44000</v>
      </c>
      <c r="E79" s="96">
        <v>37900</v>
      </c>
      <c r="F79" s="157">
        <f>(E79/D79)*100</f>
        <v>86.13636363636363</v>
      </c>
    </row>
    <row r="80" spans="1:6" ht="15" customHeight="1">
      <c r="A80" s="54"/>
      <c r="B80" s="93" t="s">
        <v>27</v>
      </c>
      <c r="C80" s="94">
        <v>0</v>
      </c>
      <c r="D80" s="111">
        <v>20000</v>
      </c>
      <c r="E80" s="96">
        <v>18300</v>
      </c>
      <c r="F80" s="157">
        <f>(E80/D80)*100</f>
        <v>91.5</v>
      </c>
    </row>
    <row r="81" spans="1:6" ht="15" customHeight="1">
      <c r="A81" s="81"/>
      <c r="B81" s="98" t="s">
        <v>28</v>
      </c>
      <c r="C81" s="99"/>
      <c r="D81" s="112"/>
      <c r="E81" s="101"/>
      <c r="F81" s="136"/>
    </row>
    <row r="82" spans="1:6" ht="15" customHeight="1">
      <c r="A82" s="54">
        <v>60016</v>
      </c>
      <c r="B82" s="13" t="s">
        <v>138</v>
      </c>
      <c r="C82" s="77"/>
      <c r="D82" s="91">
        <f>SUM(D83)</f>
        <v>25000</v>
      </c>
      <c r="E82" s="59">
        <f>SUM(E83)</f>
        <v>25000</v>
      </c>
      <c r="F82" s="11">
        <f>(E82/D82)*100</f>
        <v>100</v>
      </c>
    </row>
    <row r="83" spans="1:6" ht="15" customHeight="1">
      <c r="A83" s="54">
        <v>6300</v>
      </c>
      <c r="B83" s="66" t="s">
        <v>117</v>
      </c>
      <c r="C83" s="77"/>
      <c r="D83" s="59">
        <f>SUM(D87)</f>
        <v>25000</v>
      </c>
      <c r="E83" s="59">
        <f>SUM(E87)</f>
        <v>25000</v>
      </c>
      <c r="F83" s="11">
        <f>(E83/D83)*100</f>
        <v>100</v>
      </c>
    </row>
    <row r="84" spans="1:6" ht="15" customHeight="1">
      <c r="A84" s="54"/>
      <c r="B84" s="66" t="s">
        <v>118</v>
      </c>
      <c r="C84" s="77"/>
      <c r="D84" s="72"/>
      <c r="E84" s="73"/>
      <c r="F84" s="49"/>
    </row>
    <row r="85" spans="1:6" ht="15" customHeight="1">
      <c r="A85" s="54"/>
      <c r="B85" s="66" t="s">
        <v>119</v>
      </c>
      <c r="C85" s="77"/>
      <c r="D85" s="72"/>
      <c r="E85" s="73"/>
      <c r="F85" s="49"/>
    </row>
    <row r="86" spans="1:6" ht="15" customHeight="1">
      <c r="A86" s="54"/>
      <c r="B86" s="66" t="s">
        <v>120</v>
      </c>
      <c r="C86" s="77"/>
      <c r="D86" s="72"/>
      <c r="E86" s="73"/>
      <c r="F86" s="49"/>
    </row>
    <row r="87" spans="1:6" ht="15" customHeight="1">
      <c r="A87" s="54"/>
      <c r="B87" s="93" t="s">
        <v>131</v>
      </c>
      <c r="C87" s="113"/>
      <c r="D87" s="95">
        <v>25000</v>
      </c>
      <c r="E87" s="96">
        <v>25000</v>
      </c>
      <c r="F87" s="123">
        <f>(E87/D87)*100</f>
        <v>100</v>
      </c>
    </row>
    <row r="88" spans="1:6" ht="15" customHeight="1">
      <c r="A88" s="54"/>
      <c r="B88" s="93" t="s">
        <v>132</v>
      </c>
      <c r="C88" s="113"/>
      <c r="D88" s="114"/>
      <c r="E88" s="115"/>
      <c r="F88" s="116"/>
    </row>
    <row r="89" spans="1:6" ht="15" customHeight="1">
      <c r="A89" s="54"/>
      <c r="B89" s="93" t="s">
        <v>133</v>
      </c>
      <c r="C89" s="113"/>
      <c r="D89" s="114"/>
      <c r="E89" s="115"/>
      <c r="F89" s="116"/>
    </row>
    <row r="90" spans="1:6" ht="15" customHeight="1">
      <c r="A90" s="54"/>
      <c r="B90" s="93" t="s">
        <v>147</v>
      </c>
      <c r="C90" s="94"/>
      <c r="D90" s="129"/>
      <c r="E90" s="96"/>
      <c r="F90" s="93"/>
    </row>
    <row r="91" spans="1:6" ht="15" customHeight="1">
      <c r="A91" s="54"/>
      <c r="B91" s="93" t="s">
        <v>148</v>
      </c>
      <c r="C91" s="103"/>
      <c r="D91" s="93"/>
      <c r="E91" s="103"/>
      <c r="F91" s="93"/>
    </row>
    <row r="92" spans="1:6" ht="15" customHeight="1" thickBot="1">
      <c r="A92" s="82"/>
      <c r="B92" s="104" t="s">
        <v>149</v>
      </c>
      <c r="C92" s="126"/>
      <c r="D92" s="104"/>
      <c r="E92" s="126"/>
      <c r="F92" s="104"/>
    </row>
    <row r="93" spans="1:6" ht="15" customHeight="1">
      <c r="A93" s="75">
        <v>630</v>
      </c>
      <c r="B93" s="39" t="s">
        <v>122</v>
      </c>
      <c r="C93" s="78">
        <f>SUM(C96)</f>
        <v>0</v>
      </c>
      <c r="D93" s="46">
        <f>SUM(D96)</f>
        <v>300</v>
      </c>
      <c r="E93" s="78">
        <f>SUM(E96)</f>
        <v>0</v>
      </c>
      <c r="F93" s="12">
        <f>(E93/D93)*100</f>
        <v>0</v>
      </c>
    </row>
    <row r="94" spans="1:6" ht="15" customHeight="1">
      <c r="A94" s="53">
        <v>63003</v>
      </c>
      <c r="B94" s="30" t="s">
        <v>123</v>
      </c>
      <c r="C94" s="59">
        <f>SUM(C96)</f>
        <v>0</v>
      </c>
      <c r="D94" s="63">
        <f>SUM(D96)</f>
        <v>300</v>
      </c>
      <c r="E94" s="59">
        <f>SUM(E96)</f>
        <v>0</v>
      </c>
      <c r="F94" s="65">
        <f>(E94/D94)*100</f>
        <v>0</v>
      </c>
    </row>
    <row r="95" spans="1:6" ht="15" customHeight="1">
      <c r="A95" s="74"/>
      <c r="B95" s="30" t="s">
        <v>124</v>
      </c>
      <c r="C95" s="59"/>
      <c r="D95" s="63"/>
      <c r="E95" s="59"/>
      <c r="F95" s="65"/>
    </row>
    <row r="96" spans="1:6" ht="15" customHeight="1">
      <c r="A96" s="76">
        <v>6639</v>
      </c>
      <c r="B96" s="30" t="s">
        <v>150</v>
      </c>
      <c r="C96" s="79">
        <f>SUM(C97:C97)</f>
        <v>0</v>
      </c>
      <c r="D96" s="34">
        <v>300</v>
      </c>
      <c r="E96" s="79">
        <f>SUM(E97:E97)</f>
        <v>0</v>
      </c>
      <c r="F96" s="65">
        <f>(E96/D96)*100</f>
        <v>0</v>
      </c>
    </row>
    <row r="97" spans="1:6" ht="15" customHeight="1">
      <c r="A97" s="54"/>
      <c r="B97" s="66" t="s">
        <v>151</v>
      </c>
      <c r="C97" s="35"/>
      <c r="D97" s="13"/>
      <c r="E97" s="35"/>
      <c r="F97" s="13"/>
    </row>
    <row r="98" spans="1:6" ht="15" customHeight="1">
      <c r="A98" s="54"/>
      <c r="B98" s="66" t="s">
        <v>152</v>
      </c>
      <c r="C98" s="35"/>
      <c r="D98" s="13"/>
      <c r="E98" s="35"/>
      <c r="F98" s="13"/>
    </row>
    <row r="99" spans="1:6" ht="15" customHeight="1">
      <c r="A99" s="54"/>
      <c r="B99" s="66" t="s">
        <v>153</v>
      </c>
      <c r="C99" s="35"/>
      <c r="D99" s="13"/>
      <c r="E99" s="35"/>
      <c r="F99" s="13"/>
    </row>
    <row r="100" spans="1:6" ht="15" customHeight="1">
      <c r="A100" s="54"/>
      <c r="B100" s="55" t="s">
        <v>126</v>
      </c>
      <c r="C100" s="95"/>
      <c r="D100" s="97">
        <v>300</v>
      </c>
      <c r="E100" s="95">
        <v>0</v>
      </c>
      <c r="F100" s="157">
        <f>(E100/D100)*100</f>
        <v>0</v>
      </c>
    </row>
    <row r="101" spans="1:6" ht="15" customHeight="1" thickBot="1">
      <c r="A101" s="54"/>
      <c r="B101" s="55" t="s">
        <v>127</v>
      </c>
      <c r="C101" s="35"/>
      <c r="D101" s="50"/>
      <c r="E101" s="35"/>
      <c r="F101" s="50"/>
    </row>
    <row r="102" spans="1:6" ht="15" customHeight="1">
      <c r="A102" s="20">
        <v>750</v>
      </c>
      <c r="B102" s="21" t="s">
        <v>15</v>
      </c>
      <c r="C102" s="46">
        <f>SUM(C104)</f>
        <v>0</v>
      </c>
      <c r="D102" s="46">
        <f>SUM(D104)</f>
        <v>91000</v>
      </c>
      <c r="E102" s="46">
        <f>SUM(E104)</f>
        <v>78890</v>
      </c>
      <c r="F102" s="12">
        <f>(E102/D102)*100</f>
        <v>86.6923076923077</v>
      </c>
    </row>
    <row r="103" spans="1:6" ht="15" customHeight="1">
      <c r="A103" s="19">
        <v>75020</v>
      </c>
      <c r="B103" s="17" t="s">
        <v>16</v>
      </c>
      <c r="C103" s="63">
        <f>SUM(C104)</f>
        <v>0</v>
      </c>
      <c r="D103" s="63">
        <f>SUM(D104)</f>
        <v>91000</v>
      </c>
      <c r="E103" s="63">
        <f>SUM(E104)</f>
        <v>78890</v>
      </c>
      <c r="F103" s="65">
        <f>(E103/D103)*100</f>
        <v>86.6923076923077</v>
      </c>
    </row>
    <row r="104" spans="1:6" ht="15" customHeight="1">
      <c r="A104" s="1">
        <v>6060</v>
      </c>
      <c r="B104" s="30" t="s">
        <v>11</v>
      </c>
      <c r="C104" s="34">
        <f>SUM(C106:C106)</f>
        <v>0</v>
      </c>
      <c r="D104" s="34">
        <f>SUM(D105:D106)</f>
        <v>91000</v>
      </c>
      <c r="E104" s="34">
        <f>SUM(E105:E106)</f>
        <v>78890</v>
      </c>
      <c r="F104" s="65">
        <f>(E104/D104)*100</f>
        <v>86.6923076923077</v>
      </c>
    </row>
    <row r="105" spans="1:6" ht="15" customHeight="1">
      <c r="A105" s="29"/>
      <c r="B105" s="117" t="s">
        <v>121</v>
      </c>
      <c r="C105" s="118">
        <v>0</v>
      </c>
      <c r="D105" s="119">
        <v>85000</v>
      </c>
      <c r="E105" s="120">
        <v>78890</v>
      </c>
      <c r="F105" s="121">
        <f>(E105/D105)*100</f>
        <v>92.81176470588235</v>
      </c>
    </row>
    <row r="106" spans="1:6" ht="15" customHeight="1" thickBot="1">
      <c r="A106" s="29"/>
      <c r="B106" s="117" t="s">
        <v>154</v>
      </c>
      <c r="C106" s="118">
        <v>0</v>
      </c>
      <c r="D106" s="119">
        <v>6000</v>
      </c>
      <c r="E106" s="120"/>
      <c r="F106" s="121">
        <f>(E106/D106)*100</f>
        <v>0</v>
      </c>
    </row>
    <row r="107" spans="1:6" ht="15" customHeight="1">
      <c r="A107" s="4">
        <v>754</v>
      </c>
      <c r="B107" s="39" t="s">
        <v>24</v>
      </c>
      <c r="C107" s="47">
        <f>SUM(C110,C118)</f>
        <v>117000</v>
      </c>
      <c r="D107" s="31">
        <f>SUM(D109,D117)</f>
        <v>1066107</v>
      </c>
      <c r="E107" s="31">
        <f>SUM(E109,E117)</f>
        <v>1056106.96</v>
      </c>
      <c r="F107" s="48">
        <f>(E107/D107*100)</f>
        <v>99.06200409527374</v>
      </c>
    </row>
    <row r="108" spans="1:6" ht="15" customHeight="1">
      <c r="A108" s="7"/>
      <c r="B108" s="41" t="s">
        <v>25</v>
      </c>
      <c r="C108" s="38"/>
      <c r="D108" s="42"/>
      <c r="E108" s="43"/>
      <c r="F108" s="44"/>
    </row>
    <row r="109" spans="1:6" ht="15" customHeight="1">
      <c r="A109" s="27">
        <v>75411</v>
      </c>
      <c r="B109" s="30" t="s">
        <v>22</v>
      </c>
      <c r="C109" s="33"/>
      <c r="D109" s="37">
        <f>SUM(D110)</f>
        <v>1050900</v>
      </c>
      <c r="E109" s="37">
        <f>SUM(E110)</f>
        <v>1050900</v>
      </c>
      <c r="F109" s="11">
        <f>(E109/D109)*100</f>
        <v>100</v>
      </c>
    </row>
    <row r="110" spans="1:7" ht="15" customHeight="1">
      <c r="A110" s="27">
        <v>6060</v>
      </c>
      <c r="B110" s="30" t="s">
        <v>23</v>
      </c>
      <c r="C110" s="36">
        <f>SUM(C111:C115)</f>
        <v>100000</v>
      </c>
      <c r="D110" s="36">
        <f>SUM(D111:D116)</f>
        <v>1050900</v>
      </c>
      <c r="E110" s="36">
        <f>SUM(E111:E116)</f>
        <v>1050900</v>
      </c>
      <c r="F110" s="11">
        <f>(E110/D110)*100</f>
        <v>100</v>
      </c>
      <c r="G110" s="45"/>
    </row>
    <row r="111" spans="1:6" ht="15" customHeight="1">
      <c r="A111" s="27"/>
      <c r="B111" s="93" t="s">
        <v>155</v>
      </c>
      <c r="C111" s="103">
        <v>100000</v>
      </c>
      <c r="D111" s="95">
        <v>100000</v>
      </c>
      <c r="E111" s="122">
        <v>100000</v>
      </c>
      <c r="F111" s="123">
        <f>(E111/D111)*100</f>
        <v>100</v>
      </c>
    </row>
    <row r="112" spans="1:6" ht="15" customHeight="1">
      <c r="A112" s="27"/>
      <c r="B112" s="93" t="s">
        <v>156</v>
      </c>
      <c r="C112" s="103"/>
      <c r="D112" s="95"/>
      <c r="E112" s="122"/>
      <c r="F112" s="123"/>
    </row>
    <row r="113" spans="1:6" ht="15" customHeight="1">
      <c r="A113" s="27"/>
      <c r="B113" s="93" t="s">
        <v>29</v>
      </c>
      <c r="C113" s="103"/>
      <c r="D113" s="95">
        <v>941600</v>
      </c>
      <c r="E113" s="122">
        <v>941600</v>
      </c>
      <c r="F113" s="123">
        <f>(E113/D113)*100</f>
        <v>100</v>
      </c>
    </row>
    <row r="114" spans="1:6" ht="15" customHeight="1">
      <c r="A114" s="27"/>
      <c r="B114" s="93" t="s">
        <v>30</v>
      </c>
      <c r="C114" s="103"/>
      <c r="D114" s="124"/>
      <c r="E114" s="122"/>
      <c r="F114" s="97"/>
    </row>
    <row r="115" spans="1:6" ht="15" customHeight="1">
      <c r="A115" s="27"/>
      <c r="B115" s="93" t="s">
        <v>31</v>
      </c>
      <c r="C115" s="103"/>
      <c r="D115" s="95">
        <v>5300</v>
      </c>
      <c r="E115" s="122">
        <v>5300</v>
      </c>
      <c r="F115" s="123">
        <f>(E115/D115)*100</f>
        <v>100</v>
      </c>
    </row>
    <row r="116" spans="1:6" s="162" customFormat="1" ht="15" customHeight="1" thickBot="1">
      <c r="A116" s="163"/>
      <c r="B116" s="104" t="s">
        <v>139</v>
      </c>
      <c r="C116" s="126"/>
      <c r="D116" s="106">
        <v>4000</v>
      </c>
      <c r="E116" s="128">
        <v>4000</v>
      </c>
      <c r="F116" s="164">
        <f>(E116/D116)*100</f>
        <v>100</v>
      </c>
    </row>
    <row r="117" spans="1:6" ht="15" customHeight="1">
      <c r="A117" s="67">
        <v>75421</v>
      </c>
      <c r="B117" s="66" t="s">
        <v>38</v>
      </c>
      <c r="C117" s="58"/>
      <c r="D117" s="59">
        <f>SUM(D118)</f>
        <v>15207</v>
      </c>
      <c r="E117" s="59">
        <f>SUM(E118)</f>
        <v>5206.96</v>
      </c>
      <c r="F117" s="11">
        <f>(E117/D117)*100</f>
        <v>34.240547116459524</v>
      </c>
    </row>
    <row r="118" spans="1:6" ht="15" customHeight="1">
      <c r="A118" s="27">
        <v>6060</v>
      </c>
      <c r="B118" s="30" t="s">
        <v>23</v>
      </c>
      <c r="C118" s="36">
        <f>SUM(C119:C127)</f>
        <v>17000</v>
      </c>
      <c r="D118" s="92">
        <f>SUM(D119:D127)</f>
        <v>15207</v>
      </c>
      <c r="E118" s="36">
        <f>SUM(E119:E127)</f>
        <v>5206.96</v>
      </c>
      <c r="F118" s="11">
        <f>(E118/D118)*100</f>
        <v>34.240547116459524</v>
      </c>
    </row>
    <row r="119" spans="1:6" ht="15" customHeight="1">
      <c r="A119" s="27"/>
      <c r="B119" s="93" t="s">
        <v>32</v>
      </c>
      <c r="C119" s="103">
        <v>10000</v>
      </c>
      <c r="D119" s="95">
        <v>10000</v>
      </c>
      <c r="E119" s="122"/>
      <c r="F119" s="123">
        <f>(E119/D119)*100</f>
        <v>0</v>
      </c>
    </row>
    <row r="120" spans="1:6" ht="15" customHeight="1">
      <c r="A120" s="27"/>
      <c r="B120" s="93" t="s">
        <v>33</v>
      </c>
      <c r="C120" s="103"/>
      <c r="D120" s="124"/>
      <c r="E120" s="122"/>
      <c r="F120" s="97"/>
    </row>
    <row r="121" spans="1:6" ht="15" customHeight="1">
      <c r="A121" s="27"/>
      <c r="B121" s="93" t="s">
        <v>34</v>
      </c>
      <c r="C121" s="103"/>
      <c r="D121" s="124"/>
      <c r="E121" s="122"/>
      <c r="F121" s="97"/>
    </row>
    <row r="122" spans="1:6" ht="15" customHeight="1">
      <c r="A122" s="27"/>
      <c r="B122" s="93" t="s">
        <v>98</v>
      </c>
      <c r="C122" s="103">
        <v>7000</v>
      </c>
      <c r="D122" s="124">
        <v>0</v>
      </c>
      <c r="E122" s="122">
        <v>0</v>
      </c>
      <c r="F122" s="123">
        <v>0</v>
      </c>
    </row>
    <row r="123" spans="1:6" ht="15" customHeight="1">
      <c r="A123" s="27"/>
      <c r="B123" s="93" t="s">
        <v>36</v>
      </c>
      <c r="C123" s="103"/>
      <c r="D123" s="124"/>
      <c r="E123" s="122"/>
      <c r="F123" s="97"/>
    </row>
    <row r="124" spans="1:6" ht="15" customHeight="1">
      <c r="A124" s="27"/>
      <c r="B124" s="93" t="s">
        <v>37</v>
      </c>
      <c r="C124" s="103"/>
      <c r="D124" s="124"/>
      <c r="E124" s="122"/>
      <c r="F124" s="97"/>
    </row>
    <row r="125" spans="1:6" ht="15" customHeight="1">
      <c r="A125" s="27"/>
      <c r="B125" s="93" t="s">
        <v>35</v>
      </c>
      <c r="C125" s="103">
        <v>0</v>
      </c>
      <c r="D125" s="95">
        <v>5207</v>
      </c>
      <c r="E125" s="122">
        <v>5206.96</v>
      </c>
      <c r="F125" s="123">
        <f>(E125/D125)*100</f>
        <v>99.99923180334166</v>
      </c>
    </row>
    <row r="126" spans="1:6" ht="15" customHeight="1">
      <c r="A126" s="27"/>
      <c r="B126" s="93" t="s">
        <v>36</v>
      </c>
      <c r="C126" s="103"/>
      <c r="D126" s="124"/>
      <c r="E126" s="122"/>
      <c r="F126" s="97"/>
    </row>
    <row r="127" spans="1:6" ht="15" customHeight="1" thickBot="1">
      <c r="A127" s="27"/>
      <c r="B127" s="93" t="s">
        <v>37</v>
      </c>
      <c r="C127" s="126"/>
      <c r="D127" s="127"/>
      <c r="E127" s="128"/>
      <c r="F127" s="108"/>
    </row>
    <row r="128" spans="1:6" ht="15" customHeight="1">
      <c r="A128" s="4">
        <v>801</v>
      </c>
      <c r="B128" s="4" t="s">
        <v>21</v>
      </c>
      <c r="C128" s="38">
        <f>SUM(C129,C153)</f>
        <v>1597000</v>
      </c>
      <c r="D128" s="38">
        <f>SUM(D129,D153)</f>
        <v>1420253</v>
      </c>
      <c r="E128" s="38">
        <f>SUM(E129,E153)</f>
        <v>99936</v>
      </c>
      <c r="F128" s="16">
        <f>(E128/D128)*100</f>
        <v>7.03649279388954</v>
      </c>
    </row>
    <row r="129" spans="1:6" ht="15" customHeight="1">
      <c r="A129" s="49">
        <v>80130</v>
      </c>
      <c r="B129" s="52" t="s">
        <v>125</v>
      </c>
      <c r="C129" s="58">
        <f>SUM(C130,C134,C135,C151)</f>
        <v>1597000</v>
      </c>
      <c r="D129" s="58">
        <f>SUM(D130,D134,D135,D151)</f>
        <v>1375593</v>
      </c>
      <c r="E129" s="58">
        <f>SUM(E130,E134,E135,E151)</f>
        <v>55276</v>
      </c>
      <c r="F129" s="11">
        <f>(E129/D129)*100</f>
        <v>4.0183397269395815</v>
      </c>
    </row>
    <row r="130" spans="1:6" ht="15" customHeight="1">
      <c r="A130" s="49">
        <v>6050</v>
      </c>
      <c r="B130" s="52" t="s">
        <v>10</v>
      </c>
      <c r="C130" s="63">
        <f>SUM(C131)</f>
        <v>0</v>
      </c>
      <c r="D130" s="63">
        <f>SUM(D131)</f>
        <v>50000</v>
      </c>
      <c r="E130" s="63">
        <f>SUM(E131)</f>
        <v>13176</v>
      </c>
      <c r="F130" s="11">
        <f>(E130/D130)*100</f>
        <v>26.351999999999997</v>
      </c>
    </row>
    <row r="131" spans="1:6" ht="15" customHeight="1">
      <c r="A131" s="19"/>
      <c r="B131" s="129" t="s">
        <v>50</v>
      </c>
      <c r="C131" s="103">
        <v>0</v>
      </c>
      <c r="D131" s="95">
        <v>50000</v>
      </c>
      <c r="E131" s="97">
        <v>13176</v>
      </c>
      <c r="F131" s="132">
        <f>(E131/D131)*100</f>
        <v>26.351999999999997</v>
      </c>
    </row>
    <row r="132" spans="1:6" ht="15" customHeight="1">
      <c r="A132" s="19"/>
      <c r="B132" s="129" t="s">
        <v>49</v>
      </c>
      <c r="C132" s="103"/>
      <c r="D132" s="124"/>
      <c r="E132" s="131"/>
      <c r="F132" s="133"/>
    </row>
    <row r="133" spans="1:6" ht="15" customHeight="1">
      <c r="A133" s="19"/>
      <c r="B133" s="161" t="s">
        <v>102</v>
      </c>
      <c r="C133" s="103"/>
      <c r="D133" s="124"/>
      <c r="E133" s="131"/>
      <c r="F133" s="133"/>
    </row>
    <row r="134" spans="1:6" ht="15" customHeight="1">
      <c r="A134" s="49">
        <v>6058</v>
      </c>
      <c r="B134" s="52" t="s">
        <v>10</v>
      </c>
      <c r="C134" s="58">
        <v>1357450</v>
      </c>
      <c r="D134" s="59">
        <v>1090550</v>
      </c>
      <c r="E134" s="65">
        <v>0</v>
      </c>
      <c r="F134" s="11">
        <f>(E134/D134)*100</f>
        <v>0</v>
      </c>
    </row>
    <row r="135" spans="1:6" ht="15" customHeight="1">
      <c r="A135" s="49">
        <v>6059</v>
      </c>
      <c r="B135" s="52" t="s">
        <v>10</v>
      </c>
      <c r="C135" s="58">
        <v>239550</v>
      </c>
      <c r="D135" s="63">
        <v>192450</v>
      </c>
      <c r="E135" s="59">
        <f>SUM(E144,E140,)</f>
        <v>0</v>
      </c>
      <c r="F135" s="11">
        <f>(E135/D135)*100</f>
        <v>0</v>
      </c>
    </row>
    <row r="136" spans="1:6" ht="15" customHeight="1">
      <c r="A136" s="19"/>
      <c r="B136" s="129" t="s">
        <v>99</v>
      </c>
      <c r="C136" s="130">
        <v>314000</v>
      </c>
      <c r="D136" s="95">
        <v>0</v>
      </c>
      <c r="E136" s="93">
        <v>0</v>
      </c>
      <c r="F136" s="132"/>
    </row>
    <row r="137" spans="1:6" ht="15" customHeight="1">
      <c r="A137" s="19"/>
      <c r="B137" s="129" t="s">
        <v>128</v>
      </c>
      <c r="C137" s="138" t="s">
        <v>136</v>
      </c>
      <c r="D137" s="124"/>
      <c r="E137" s="131"/>
      <c r="F137" s="133"/>
    </row>
    <row r="138" spans="1:6" ht="15" customHeight="1">
      <c r="A138" s="19"/>
      <c r="B138" s="129" t="s">
        <v>100</v>
      </c>
      <c r="C138" s="138" t="s">
        <v>137</v>
      </c>
      <c r="D138" s="124"/>
      <c r="E138" s="131"/>
      <c r="F138" s="133"/>
    </row>
    <row r="139" spans="1:6" ht="15" customHeight="1">
      <c r="A139" s="19"/>
      <c r="B139" s="134" t="s">
        <v>101</v>
      </c>
      <c r="C139" s="125"/>
      <c r="D139" s="135"/>
      <c r="E139" s="136"/>
      <c r="F139" s="137"/>
    </row>
    <row r="140" spans="1:6" ht="15" customHeight="1">
      <c r="A140" s="19"/>
      <c r="B140" s="129" t="s">
        <v>109</v>
      </c>
      <c r="C140" s="103">
        <v>1074000</v>
      </c>
      <c r="D140" s="124">
        <v>1074000</v>
      </c>
      <c r="E140" s="157">
        <v>0</v>
      </c>
      <c r="F140" s="132">
        <f>(E140/D140)*100</f>
        <v>0</v>
      </c>
    </row>
    <row r="141" spans="1:6" ht="15" customHeight="1">
      <c r="A141" s="19"/>
      <c r="B141" s="129" t="s">
        <v>39</v>
      </c>
      <c r="C141" s="138" t="s">
        <v>134</v>
      </c>
      <c r="D141" s="138" t="s">
        <v>134</v>
      </c>
      <c r="E141" s="131"/>
      <c r="F141" s="133"/>
    </row>
    <row r="142" spans="1:6" ht="15" customHeight="1">
      <c r="A142" s="19"/>
      <c r="B142" s="129" t="s">
        <v>40</v>
      </c>
      <c r="C142" s="138" t="s">
        <v>135</v>
      </c>
      <c r="D142" s="138" t="s">
        <v>135</v>
      </c>
      <c r="E142" s="131"/>
      <c r="F142" s="133"/>
    </row>
    <row r="143" spans="1:6" ht="15" customHeight="1">
      <c r="A143" s="19"/>
      <c r="B143" s="134" t="s">
        <v>41</v>
      </c>
      <c r="C143" s="125"/>
      <c r="D143" s="135"/>
      <c r="E143" s="136"/>
      <c r="F143" s="137"/>
    </row>
    <row r="144" spans="1:6" ht="15" customHeight="1">
      <c r="A144" s="19"/>
      <c r="B144" s="129" t="s">
        <v>42</v>
      </c>
      <c r="C144" s="103">
        <v>209000</v>
      </c>
      <c r="D144" s="95">
        <v>209000</v>
      </c>
      <c r="E144" s="157">
        <v>0</v>
      </c>
      <c r="F144" s="132">
        <f>(E144/D144)*100</f>
        <v>0</v>
      </c>
    </row>
    <row r="145" spans="1:6" ht="15" customHeight="1">
      <c r="A145" s="19"/>
      <c r="B145" s="129" t="s">
        <v>43</v>
      </c>
      <c r="C145" s="138" t="s">
        <v>129</v>
      </c>
      <c r="D145" s="138" t="s">
        <v>129</v>
      </c>
      <c r="E145" s="131"/>
      <c r="F145" s="133"/>
    </row>
    <row r="146" spans="1:6" ht="15" customHeight="1">
      <c r="A146" s="19"/>
      <c r="B146" s="129" t="s">
        <v>44</v>
      </c>
      <c r="C146" s="138" t="s">
        <v>130</v>
      </c>
      <c r="D146" s="138" t="s">
        <v>130</v>
      </c>
      <c r="E146" s="131"/>
      <c r="F146" s="133"/>
    </row>
    <row r="147" spans="1:6" ht="15" customHeight="1">
      <c r="A147" s="19"/>
      <c r="B147" s="129" t="s">
        <v>45</v>
      </c>
      <c r="C147" s="103"/>
      <c r="D147" s="124"/>
      <c r="E147" s="131"/>
      <c r="F147" s="133"/>
    </row>
    <row r="148" spans="1:6" ht="15" customHeight="1">
      <c r="A148" s="19"/>
      <c r="B148" s="129" t="s">
        <v>46</v>
      </c>
      <c r="C148" s="103"/>
      <c r="D148" s="124"/>
      <c r="E148" s="131"/>
      <c r="F148" s="133"/>
    </row>
    <row r="149" spans="1:6" ht="15" customHeight="1">
      <c r="A149" s="19"/>
      <c r="B149" s="129" t="s">
        <v>47</v>
      </c>
      <c r="C149" s="103"/>
      <c r="D149" s="124"/>
      <c r="E149" s="131"/>
      <c r="F149" s="133"/>
    </row>
    <row r="150" spans="1:6" ht="15" customHeight="1">
      <c r="A150" s="57"/>
      <c r="B150" s="134" t="s">
        <v>48</v>
      </c>
      <c r="C150" s="125"/>
      <c r="D150" s="135"/>
      <c r="E150" s="136"/>
      <c r="F150" s="137"/>
    </row>
    <row r="151" spans="1:6" ht="15" customHeight="1">
      <c r="A151" s="1">
        <v>6060</v>
      </c>
      <c r="B151" s="17" t="s">
        <v>11</v>
      </c>
      <c r="C151" s="63">
        <f>SUM(C152)</f>
        <v>0</v>
      </c>
      <c r="D151" s="59">
        <f>SUM(D152)</f>
        <v>42593</v>
      </c>
      <c r="E151" s="59">
        <f>SUM(E152)</f>
        <v>42100</v>
      </c>
      <c r="F151" s="69">
        <f>(E151/D151)*100</f>
        <v>98.84253281055572</v>
      </c>
    </row>
    <row r="152" spans="1:6" ht="15" customHeight="1">
      <c r="A152" s="62"/>
      <c r="B152" s="139" t="s">
        <v>157</v>
      </c>
      <c r="C152" s="140">
        <v>0</v>
      </c>
      <c r="D152" s="141">
        <v>42593</v>
      </c>
      <c r="E152" s="158">
        <v>42100</v>
      </c>
      <c r="F152" s="142">
        <f>(E152/D152)*100</f>
        <v>98.84253281055572</v>
      </c>
    </row>
    <row r="153" spans="1:6" ht="15" customHeight="1">
      <c r="A153" s="49">
        <v>80140</v>
      </c>
      <c r="B153" s="13" t="s">
        <v>52</v>
      </c>
      <c r="C153" s="63">
        <f>SUM(C156)</f>
        <v>0</v>
      </c>
      <c r="D153" s="91">
        <f>SUM(D156)</f>
        <v>44660</v>
      </c>
      <c r="E153" s="59">
        <f>SUM(E156)</f>
        <v>44660</v>
      </c>
      <c r="F153" s="11">
        <f>(E153/D153)*100</f>
        <v>100</v>
      </c>
    </row>
    <row r="154" spans="1:6" ht="15" customHeight="1">
      <c r="A154" s="49"/>
      <c r="B154" s="14" t="s">
        <v>53</v>
      </c>
      <c r="C154" s="33"/>
      <c r="D154" s="36"/>
      <c r="E154" s="19"/>
      <c r="F154" s="15"/>
    </row>
    <row r="155" spans="1:6" ht="15" customHeight="1">
      <c r="A155" s="49"/>
      <c r="B155" s="14" t="s">
        <v>54</v>
      </c>
      <c r="C155" s="33"/>
      <c r="D155" s="36"/>
      <c r="E155" s="19"/>
      <c r="F155" s="15"/>
    </row>
    <row r="156" spans="1:6" ht="15" customHeight="1">
      <c r="A156" s="29">
        <v>6050</v>
      </c>
      <c r="B156" s="17" t="s">
        <v>10</v>
      </c>
      <c r="C156" s="63">
        <f>SUM(C157)</f>
        <v>0</v>
      </c>
      <c r="D156" s="63">
        <f>SUM(D157)</f>
        <v>44660</v>
      </c>
      <c r="E156" s="63">
        <f>SUM(E157)</f>
        <v>44660</v>
      </c>
      <c r="F156" s="11">
        <f>(E156/D156)*100</f>
        <v>100</v>
      </c>
    </row>
    <row r="157" spans="1:6" ht="15" customHeight="1" thickBot="1">
      <c r="A157" s="29"/>
      <c r="B157" s="143" t="s">
        <v>51</v>
      </c>
      <c r="C157" s="118">
        <v>0</v>
      </c>
      <c r="D157" s="144">
        <v>44660</v>
      </c>
      <c r="E157" s="119">
        <v>44660</v>
      </c>
      <c r="F157" s="145">
        <f>(E157/D157)*100</f>
        <v>100</v>
      </c>
    </row>
    <row r="158" spans="1:6" ht="15" customHeight="1">
      <c r="A158" s="4">
        <v>851</v>
      </c>
      <c r="B158" s="4" t="s">
        <v>17</v>
      </c>
      <c r="C158" s="31">
        <f>SUM(C159,C176)</f>
        <v>273192</v>
      </c>
      <c r="D158" s="31">
        <f>SUM(D159,D176)</f>
        <v>404946</v>
      </c>
      <c r="E158" s="31">
        <f>SUM(E159,E176)</f>
        <v>131753.19</v>
      </c>
      <c r="F158" s="123">
        <f>(E158/D158)*100</f>
        <v>32.5359899838497</v>
      </c>
    </row>
    <row r="159" spans="1:6" ht="15" customHeight="1">
      <c r="A159" s="67">
        <v>85111</v>
      </c>
      <c r="B159" s="70" t="s">
        <v>111</v>
      </c>
      <c r="C159" s="63">
        <f>SUM(C160)</f>
        <v>255000</v>
      </c>
      <c r="D159" s="63">
        <f>SUM(D169,D160)</f>
        <v>368554</v>
      </c>
      <c r="E159" s="63">
        <f>SUM(E160)</f>
        <v>113553.19</v>
      </c>
      <c r="F159" s="65">
        <f>(E159/D159)*100</f>
        <v>30.810461967581414</v>
      </c>
    </row>
    <row r="160" spans="1:6" ht="15" customHeight="1">
      <c r="A160" s="67">
        <v>6220</v>
      </c>
      <c r="B160" s="70" t="s">
        <v>112</v>
      </c>
      <c r="C160" s="63">
        <v>255000</v>
      </c>
      <c r="D160" s="59">
        <f>SUM(D165,D166,D167,)</f>
        <v>113554</v>
      </c>
      <c r="E160" s="59">
        <f>SUM(E165,E166,E167,)</f>
        <v>113553.19</v>
      </c>
      <c r="F160" s="11">
        <f>(E160/D160)*100</f>
        <v>99.99928668298783</v>
      </c>
    </row>
    <row r="161" spans="1:6" ht="15" customHeight="1">
      <c r="A161" s="67"/>
      <c r="B161" s="70" t="s">
        <v>113</v>
      </c>
      <c r="C161" s="63"/>
      <c r="D161" s="59"/>
      <c r="E161" s="63"/>
      <c r="F161" s="60"/>
    </row>
    <row r="162" spans="1:6" ht="15" customHeight="1">
      <c r="A162" s="67"/>
      <c r="B162" s="71" t="s">
        <v>114</v>
      </c>
      <c r="C162" s="63"/>
      <c r="D162" s="59"/>
      <c r="E162" s="63"/>
      <c r="F162" s="60"/>
    </row>
    <row r="163" spans="1:6" ht="15" customHeight="1">
      <c r="A163" s="67"/>
      <c r="B163" s="71" t="s">
        <v>115</v>
      </c>
      <c r="C163" s="63"/>
      <c r="D163" s="59"/>
      <c r="E163" s="63"/>
      <c r="F163" s="60"/>
    </row>
    <row r="164" spans="1:6" ht="15" customHeight="1">
      <c r="A164" s="67"/>
      <c r="B164" s="71" t="s">
        <v>116</v>
      </c>
      <c r="C164" s="63"/>
      <c r="D164" s="59"/>
      <c r="E164" s="63"/>
      <c r="F164" s="60"/>
    </row>
    <row r="165" spans="1:6" ht="15" customHeight="1">
      <c r="A165" s="67"/>
      <c r="B165" s="146" t="s">
        <v>158</v>
      </c>
      <c r="C165" s="103">
        <v>255000</v>
      </c>
      <c r="D165" s="95"/>
      <c r="E165" s="103">
        <v>0</v>
      </c>
      <c r="F165" s="123"/>
    </row>
    <row r="166" spans="1:6" ht="15" customHeight="1">
      <c r="A166" s="67"/>
      <c r="B166" s="146" t="s">
        <v>164</v>
      </c>
      <c r="C166" s="159"/>
      <c r="D166" s="95">
        <v>90000</v>
      </c>
      <c r="E166" s="103">
        <v>90000</v>
      </c>
      <c r="F166" s="123">
        <f>(E166/D166)*100</f>
        <v>100</v>
      </c>
    </row>
    <row r="167" spans="1:6" ht="15" customHeight="1">
      <c r="A167" s="67"/>
      <c r="B167" s="146" t="s">
        <v>165</v>
      </c>
      <c r="C167" s="159"/>
      <c r="D167" s="95">
        <v>23554</v>
      </c>
      <c r="E167" s="103">
        <v>23553.19</v>
      </c>
      <c r="F167" s="123">
        <f>(E167/D167)*100</f>
        <v>99.99656109365712</v>
      </c>
    </row>
    <row r="168" spans="1:6" ht="15" customHeight="1">
      <c r="A168" s="67"/>
      <c r="B168" s="146" t="s">
        <v>166</v>
      </c>
      <c r="C168" s="147"/>
      <c r="D168" s="124"/>
      <c r="E168" s="122"/>
      <c r="F168" s="133"/>
    </row>
    <row r="169" spans="1:6" ht="15" customHeight="1">
      <c r="A169" s="67">
        <v>6229</v>
      </c>
      <c r="B169" s="70" t="s">
        <v>112</v>
      </c>
      <c r="C169" s="147"/>
      <c r="D169" s="63">
        <f>SUM(D174)</f>
        <v>255000</v>
      </c>
      <c r="E169" s="63">
        <f>SUM(E174)</f>
        <v>0</v>
      </c>
      <c r="F169" s="11">
        <f>(E169/D169)*100</f>
        <v>0</v>
      </c>
    </row>
    <row r="170" spans="1:6" ht="15" customHeight="1">
      <c r="A170" s="67"/>
      <c r="B170" s="70" t="s">
        <v>113</v>
      </c>
      <c r="C170" s="147"/>
      <c r="D170" s="148"/>
      <c r="E170" s="147"/>
      <c r="F170" s="149"/>
    </row>
    <row r="171" spans="1:6" ht="15" customHeight="1">
      <c r="A171" s="67"/>
      <c r="B171" s="71" t="s">
        <v>114</v>
      </c>
      <c r="C171" s="147"/>
      <c r="D171" s="148"/>
      <c r="E171" s="147"/>
      <c r="F171" s="149"/>
    </row>
    <row r="172" spans="1:6" ht="15" customHeight="1">
      <c r="A172" s="67"/>
      <c r="B172" s="71" t="s">
        <v>115</v>
      </c>
      <c r="C172" s="147"/>
      <c r="D172" s="148"/>
      <c r="E172" s="147"/>
      <c r="F172" s="149"/>
    </row>
    <row r="173" spans="1:6" ht="15" customHeight="1">
      <c r="A173" s="67"/>
      <c r="B173" s="71" t="s">
        <v>116</v>
      </c>
      <c r="C173" s="147"/>
      <c r="D173" s="148"/>
      <c r="E173" s="147"/>
      <c r="F173" s="149"/>
    </row>
    <row r="174" spans="1:6" ht="15" customHeight="1">
      <c r="A174" s="67"/>
      <c r="B174" s="146" t="s">
        <v>159</v>
      </c>
      <c r="C174" s="147"/>
      <c r="D174" s="95">
        <v>255000</v>
      </c>
      <c r="E174" s="103">
        <v>0</v>
      </c>
      <c r="F174" s="123">
        <f>(E174/D174)*100</f>
        <v>0</v>
      </c>
    </row>
    <row r="175" spans="1:6" ht="15" customHeight="1">
      <c r="A175" s="67"/>
      <c r="B175" s="146" t="s">
        <v>160</v>
      </c>
      <c r="C175" s="147"/>
      <c r="D175" s="148"/>
      <c r="E175" s="147"/>
      <c r="F175" s="149"/>
    </row>
    <row r="176" spans="1:6" ht="15" customHeight="1">
      <c r="A176" s="1">
        <v>85141</v>
      </c>
      <c r="B176" s="28" t="s">
        <v>18</v>
      </c>
      <c r="C176" s="63">
        <f>SUM(C181,C177)</f>
        <v>18192</v>
      </c>
      <c r="D176" s="63">
        <f>SUM(D181,D177)</f>
        <v>36392</v>
      </c>
      <c r="E176" s="63">
        <f>SUM(E181,E177)</f>
        <v>18200</v>
      </c>
      <c r="F176" s="64">
        <f>(E176/D176)*100</f>
        <v>50.01099142668718</v>
      </c>
    </row>
    <row r="177" spans="1:6" ht="15" customHeight="1">
      <c r="A177" s="49">
        <v>6050</v>
      </c>
      <c r="B177" s="51" t="s">
        <v>10</v>
      </c>
      <c r="C177" s="61">
        <f>SUM(C178)</f>
        <v>18192</v>
      </c>
      <c r="D177" s="61">
        <f>SUM(D178)</f>
        <v>18192</v>
      </c>
      <c r="E177" s="61">
        <f>SUM(E178)</f>
        <v>0</v>
      </c>
      <c r="F177" s="64">
        <f>(E177/D177)*100</f>
        <v>0</v>
      </c>
    </row>
    <row r="178" spans="1:6" ht="15" customHeight="1">
      <c r="A178" s="7"/>
      <c r="B178" s="129" t="s">
        <v>110</v>
      </c>
      <c r="C178" s="160">
        <v>18192</v>
      </c>
      <c r="D178" s="95">
        <v>18192</v>
      </c>
      <c r="E178" s="103">
        <v>0</v>
      </c>
      <c r="F178" s="132">
        <f>(E178/D178)*100</f>
        <v>0</v>
      </c>
    </row>
    <row r="179" spans="1:6" ht="15" customHeight="1">
      <c r="A179" s="7"/>
      <c r="B179" s="129" t="s">
        <v>19</v>
      </c>
      <c r="C179" s="150"/>
      <c r="D179" s="151"/>
      <c r="E179" s="150"/>
      <c r="F179" s="152"/>
    </row>
    <row r="180" spans="1:6" ht="15" customHeight="1">
      <c r="A180" s="68"/>
      <c r="B180" s="153" t="s">
        <v>20</v>
      </c>
      <c r="C180" s="154"/>
      <c r="D180" s="155"/>
      <c r="E180" s="154"/>
      <c r="F180" s="156"/>
    </row>
    <row r="181" spans="1:6" ht="15" customHeight="1">
      <c r="A181" s="67">
        <v>6220</v>
      </c>
      <c r="B181" s="70" t="s">
        <v>112</v>
      </c>
      <c r="C181" s="150"/>
      <c r="D181" s="61">
        <f>SUM(D186)</f>
        <v>18200</v>
      </c>
      <c r="E181" s="61">
        <f>SUM(E186)</f>
        <v>18200</v>
      </c>
      <c r="F181" s="64">
        <f>(E181/D181)*100</f>
        <v>100</v>
      </c>
    </row>
    <row r="182" spans="1:6" ht="15" customHeight="1">
      <c r="A182" s="67"/>
      <c r="B182" s="70" t="s">
        <v>113</v>
      </c>
      <c r="C182" s="150"/>
      <c r="D182" s="151"/>
      <c r="E182" s="150"/>
      <c r="F182" s="152"/>
    </row>
    <row r="183" spans="1:6" ht="15" customHeight="1">
      <c r="A183" s="67"/>
      <c r="B183" s="71" t="s">
        <v>114</v>
      </c>
      <c r="C183" s="150"/>
      <c r="D183" s="151"/>
      <c r="E183" s="150"/>
      <c r="F183" s="152"/>
    </row>
    <row r="184" spans="1:6" ht="15" customHeight="1">
      <c r="A184" s="67"/>
      <c r="B184" s="71" t="s">
        <v>115</v>
      </c>
      <c r="C184" s="150"/>
      <c r="D184" s="151"/>
      <c r="E184" s="150"/>
      <c r="F184" s="152"/>
    </row>
    <row r="185" spans="1:6" ht="15" customHeight="1">
      <c r="A185" s="67"/>
      <c r="B185" s="71" t="s">
        <v>116</v>
      </c>
      <c r="C185" s="150"/>
      <c r="D185" s="151"/>
      <c r="E185" s="150"/>
      <c r="F185" s="152"/>
    </row>
    <row r="186" spans="1:6" ht="15" customHeight="1">
      <c r="A186" s="7"/>
      <c r="B186" s="146" t="s">
        <v>161</v>
      </c>
      <c r="C186" s="150"/>
      <c r="D186" s="95">
        <v>18200</v>
      </c>
      <c r="E186" s="103">
        <v>18200</v>
      </c>
      <c r="F186" s="132">
        <f>(E186/D186)*100</f>
        <v>100</v>
      </c>
    </row>
    <row r="187" spans="1:6" ht="15" customHeight="1">
      <c r="A187" s="7"/>
      <c r="B187" s="146" t="s">
        <v>162</v>
      </c>
      <c r="C187" s="150"/>
      <c r="D187" s="151"/>
      <c r="E187" s="150"/>
      <c r="F187" s="152"/>
    </row>
    <row r="188" spans="1:6" ht="15" customHeight="1" thickBot="1">
      <c r="A188" s="7"/>
      <c r="B188" s="165" t="s">
        <v>163</v>
      </c>
      <c r="C188" s="150"/>
      <c r="D188" s="151"/>
      <c r="E188" s="150"/>
      <c r="F188" s="152"/>
    </row>
    <row r="189" spans="1:6" ht="15" customHeight="1" thickBot="1">
      <c r="A189" s="22"/>
      <c r="B189" s="23" t="s">
        <v>12</v>
      </c>
      <c r="C189" s="40">
        <f>SUM(C14,C107,C102,C128,C158)</f>
        <v>10097192</v>
      </c>
      <c r="D189" s="40">
        <f>SUM(D14,D93,D102,D107,D128,D158)</f>
        <v>4740312</v>
      </c>
      <c r="E189" s="40">
        <f>SUM(E14,E102,E107,E128,E158)</f>
        <v>2938415.9499999997</v>
      </c>
      <c r="F189" s="24">
        <f>(E189/D189)*100</f>
        <v>61.98781746855481</v>
      </c>
    </row>
  </sheetData>
  <mergeCells count="6">
    <mergeCell ref="B8:D8"/>
    <mergeCell ref="D2:F2"/>
    <mergeCell ref="D3:F3"/>
    <mergeCell ref="A5:F5"/>
    <mergeCell ref="B7:D7"/>
    <mergeCell ref="A6:F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SPN</cp:lastModifiedBy>
  <cp:lastPrinted>2009-03-12T08:12:37Z</cp:lastPrinted>
  <dcterms:created xsi:type="dcterms:W3CDTF">1997-02-26T13:46:56Z</dcterms:created>
  <dcterms:modified xsi:type="dcterms:W3CDTF">2009-03-19T06:40:06Z</dcterms:modified>
  <cp:category/>
  <cp:version/>
  <cp:contentType/>
  <cp:contentStatus/>
</cp:coreProperties>
</file>