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SPN</author>
  </authors>
  <commentList>
    <comment ref="A121" authorId="0">
      <text>
        <r>
          <rPr>
            <b/>
            <sz val="8"/>
            <rFont val="Tahoma"/>
            <family val="0"/>
          </rPr>
          <t>SPN: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<sst xmlns="http://schemas.openxmlformats.org/spreadsheetml/2006/main" count="719" uniqueCount="226">
  <si>
    <t>Dział</t>
  </si>
  <si>
    <t>Rozdział</t>
  </si>
  <si>
    <t>Paragr</t>
  </si>
  <si>
    <t>Treść</t>
  </si>
  <si>
    <t>Plan po zm.</t>
  </si>
  <si>
    <t>Wykonanie</t>
  </si>
  <si>
    <t>%</t>
  </si>
  <si>
    <t>Zakup usług pozostałych</t>
  </si>
  <si>
    <t>Wynagrodzenia osobowe pracowników</t>
  </si>
  <si>
    <t>Wynagrodzenia osobowe członków korpusu</t>
  </si>
  <si>
    <t>służby cywilnej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</si>
  <si>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</si>
  <si>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</si>
  <si>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</si>
  <si>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</si>
  <si>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</si>
  <si>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</si>
  <si>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</si>
  <si>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</si>
  <si>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Odpisy na zakładowy fundusz świadczeń socjal.</t>
  </si>
  <si>
    <t>Podatek od nieruchomości</t>
  </si>
  <si>
    <t>O20</t>
  </si>
  <si>
    <t>Leśnictwo</t>
  </si>
  <si>
    <t>O2002</t>
  </si>
  <si>
    <t>Nadzór nad gospodarką leśną</t>
  </si>
  <si>
    <t>Różne wydatki na rzecz osób fizycznych</t>
  </si>
  <si>
    <t>Transport i łączność</t>
  </si>
  <si>
    <t>Drogi publiczne powiatowe</t>
  </si>
  <si>
    <t>Zakup usług zdrowotnych</t>
  </si>
  <si>
    <t>Opłaty na rzecz budżetów jednostek samorządu</t>
  </si>
  <si>
    <t>terytorialnego</t>
  </si>
  <si>
    <t>Wydatki inwestycyjne jednostek budżetowych</t>
  </si>
  <si>
    <t>Gospodarka mieszkaniowa</t>
  </si>
  <si>
    <t>Gospodarka gruntami i nieruchomościami</t>
  </si>
  <si>
    <t>Działalność usługowa</t>
  </si>
  <si>
    <t>Opracowania geodezyjne i kartograficzne</t>
  </si>
  <si>
    <t>Nadzór budowlany</t>
  </si>
  <si>
    <t>Administracja publiczna</t>
  </si>
  <si>
    <t>Rady powiatów</t>
  </si>
  <si>
    <t>Starostwa powiatowe</t>
  </si>
  <si>
    <t xml:space="preserve">Dotacje celowe przekazane dla powiatu na </t>
  </si>
  <si>
    <t>Pozostała działalność</t>
  </si>
  <si>
    <t>przeciwpożarowa</t>
  </si>
  <si>
    <t>Bezpieczeństwo publiczne i ochrona</t>
  </si>
  <si>
    <t>Komendy powiatowe Państwowej Straży</t>
  </si>
  <si>
    <t>Pożarnej</t>
  </si>
  <si>
    <t>Zakup środków żywności</t>
  </si>
  <si>
    <t>Pozostałe podatki na rzecz budżetów jednostek</t>
  </si>
  <si>
    <t>Obsługa długu publicznego</t>
  </si>
  <si>
    <t>Oświata i wychowanie</t>
  </si>
  <si>
    <t>i książek</t>
  </si>
  <si>
    <t xml:space="preserve">Zakup pomocy naukowych,dydaktycznych  </t>
  </si>
  <si>
    <t>Szkoły podstawowe specjalne</t>
  </si>
  <si>
    <t>Gimnazja</t>
  </si>
  <si>
    <t>Gimnazja specjalne</t>
  </si>
  <si>
    <t>Licea ogólnokształcace</t>
  </si>
  <si>
    <t>Szkoły zawodowe</t>
  </si>
  <si>
    <t>Dotacja podmiotowa z budżetu dla niepublicznej</t>
  </si>
  <si>
    <t>Szkoły zawodowe specjalne</t>
  </si>
  <si>
    <t>Centra kształcenia ustawicznego i praktyczne</t>
  </si>
  <si>
    <t>go oraz ośrodki dokształcenia zawodowego</t>
  </si>
  <si>
    <t>Dokształcanie i doskonalenie nauczycieli</t>
  </si>
  <si>
    <t>Ochrona zdrowia</t>
  </si>
  <si>
    <t>Ratownictwo medyczne</t>
  </si>
  <si>
    <t xml:space="preserve">Składki na ubezpieczenie zdrowotne </t>
  </si>
  <si>
    <t>Placówki opiekuńczo-wychowawcze</t>
  </si>
  <si>
    <t>Dotacja celowa z budzetu na finasowanie lub</t>
  </si>
  <si>
    <t>dofinansowanie zadań zleconych do realizacji</t>
  </si>
  <si>
    <t>stowarzyszeniom</t>
  </si>
  <si>
    <t>Świadczenia społeczne</t>
  </si>
  <si>
    <t>Domy pomocy społecznej</t>
  </si>
  <si>
    <t>Rodziny zastępcze</t>
  </si>
  <si>
    <t>Powiatowe centra pomocy rodzinie</t>
  </si>
  <si>
    <t>Powiatowe urzędy pracy</t>
  </si>
  <si>
    <t>Edukacyjna opieka wychowawcza</t>
  </si>
  <si>
    <t>Internaty i bursy szkolne</t>
  </si>
  <si>
    <t>Pomoc materialna dla uczniów</t>
  </si>
  <si>
    <t>Kultura i ochrona dziedzictwa</t>
  </si>
  <si>
    <t>narodowego</t>
  </si>
  <si>
    <t>Biblioteki</t>
  </si>
  <si>
    <t>OGÓŁEM</t>
  </si>
  <si>
    <t>Jednostki pomocnicze szkolnictwa</t>
  </si>
  <si>
    <t>budżetową do paragrafu włącznie.</t>
  </si>
  <si>
    <t xml:space="preserve">3. Zbiorcze wykonanie wydatków budżetu z podziałem na szczegółową klasyfikację </t>
  </si>
  <si>
    <t>Podróże służbowe zagraniczne</t>
  </si>
  <si>
    <t>Prace geodezyjne i kartograficzne (nieinwest)</t>
  </si>
  <si>
    <t>Pomoc społeczna</t>
  </si>
  <si>
    <t>Pozostałe zadania w zakresie polityki</t>
  </si>
  <si>
    <t>społecznej</t>
  </si>
  <si>
    <t>jednostki systemu oświaty</t>
  </si>
  <si>
    <t>Szpitale ogólne</t>
  </si>
  <si>
    <t>Wpłaty na PFRON</t>
  </si>
  <si>
    <t>Wynagrodzenia bezosobowe</t>
  </si>
  <si>
    <t>Zakup usług dostępu do sieci internet</t>
  </si>
  <si>
    <t>samorządu terytorialnego</t>
  </si>
  <si>
    <t xml:space="preserve">Dotacja celowa z budżetu na finansowanie </t>
  </si>
  <si>
    <t xml:space="preserve">lub dofinansowanie zadań zleconych do </t>
  </si>
  <si>
    <t>realizacji pozostałym jednostkom niezaliczanym</t>
  </si>
  <si>
    <t>do sektora finansów publicznych</t>
  </si>
  <si>
    <t>Wydatki osobowe niezaliczone do wynagrodzeń</t>
  </si>
  <si>
    <t>Dotacje celowe z budżetu na finansowanie</t>
  </si>
  <si>
    <t>lub dofinansowanie kosztów realizacji inwestycji</t>
  </si>
  <si>
    <t>i zakupów inwestycyjnych innych jednostek</t>
  </si>
  <si>
    <t>sektora finansów publicznych</t>
  </si>
  <si>
    <t>Przeciwdziałanie alkoholizmowi</t>
  </si>
  <si>
    <t>Dotacja podmiotowa z budżetu dla samorządowej</t>
  </si>
  <si>
    <t>instytucji kultury</t>
  </si>
  <si>
    <t>Promocja jednostek samorzadu terytorialnego</t>
  </si>
  <si>
    <t>Obsługa papierów wartościowych, kredytów</t>
  </si>
  <si>
    <t>i pożyczek jednostek samorządu terytorialn.</t>
  </si>
  <si>
    <t>Zakup usług dostępu do sieci Internet</t>
  </si>
  <si>
    <t>Zakup usług dostepu do sieci Internet</t>
  </si>
  <si>
    <t>Wydatki osobowe niezaliczone do uposażeń</t>
  </si>
  <si>
    <t>wypłacane żołnierzom i funkcjonariuszom</t>
  </si>
  <si>
    <t>Dodatkowe uposażenie roczne dla żołnierzy</t>
  </si>
  <si>
    <t>Pozostałe należności żołnierzy zawodowych</t>
  </si>
  <si>
    <t>i nadterminowych oraz funkcjonariuszy</t>
  </si>
  <si>
    <t>Równoważniki pienieżne i ekwiwalenty dla</t>
  </si>
  <si>
    <t>żołnierzy i funkcjonariuszy</t>
  </si>
  <si>
    <t>Komendy powiatowe Policji</t>
  </si>
  <si>
    <t>Ośrodki wsparcia</t>
  </si>
  <si>
    <t xml:space="preserve">Opłaty z tytułu zakupu usług </t>
  </si>
  <si>
    <t>Szkolenia pracowników niebędących członkami</t>
  </si>
  <si>
    <t>korpusu służby cywilnej</t>
  </si>
  <si>
    <t xml:space="preserve">Zakup materiałów papierniczych do sprzętu </t>
  </si>
  <si>
    <t>drukarskiego i urządzeń kserograficznych</t>
  </si>
  <si>
    <t xml:space="preserve">Zakup akcesoriów komputerowych, w tym </t>
  </si>
  <si>
    <t>programów i licencji</t>
  </si>
  <si>
    <t xml:space="preserve">Wydatki na zakupy inwestycyjne jednostek </t>
  </si>
  <si>
    <t>budżetowych</t>
  </si>
  <si>
    <t>Dotacja celowa na pomoc finansową udzielaną</t>
  </si>
  <si>
    <t>między j.s.t. na dofinansowanie własnych</t>
  </si>
  <si>
    <t>zadań inwestycyjnych i zakupów inwestycyjnych</t>
  </si>
  <si>
    <t>Turystyka</t>
  </si>
  <si>
    <t>Zadania w zakresie upowszechniania turystyki</t>
  </si>
  <si>
    <t>Zakup usług obejmujących tłumaczenia</t>
  </si>
  <si>
    <t>Zakup sprzętu i uzbrojenia</t>
  </si>
  <si>
    <t>Zarządzanie kryzysowe</t>
  </si>
  <si>
    <t>Rezerwy</t>
  </si>
  <si>
    <t>Zakup pomocy naukowych, dydaktycznych</t>
  </si>
  <si>
    <t xml:space="preserve">zadania bieżące realizowane na podstawie </t>
  </si>
  <si>
    <t>porozumień (umów) między j.s.t.</t>
  </si>
  <si>
    <t>Ośrodki adopcyjno-opiekuńcze</t>
  </si>
  <si>
    <t xml:space="preserve">Rehabilitacja zawodowa i społeczna osób </t>
  </si>
  <si>
    <t>niepełnosprawnych</t>
  </si>
  <si>
    <t>Pozostałe zadania w zakresie kultury</t>
  </si>
  <si>
    <t>Zadania w zakresie kultury fizycznej i sportu</t>
  </si>
  <si>
    <t>Urzędy wojewódzkie</t>
  </si>
  <si>
    <t xml:space="preserve">Dotacje celowe przekazane do samorządu  </t>
  </si>
  <si>
    <t>województwa na inwestycje i zakupy</t>
  </si>
  <si>
    <t xml:space="preserve"> inwestycyjne realizowane na podstawie </t>
  </si>
  <si>
    <t>Ochotnicze straże pożarne</t>
  </si>
  <si>
    <t xml:space="preserve">Wpłaty na Państwowy Fundusz Rehabilitacji </t>
  </si>
  <si>
    <t>Osób Niepełnosprawnych</t>
  </si>
  <si>
    <t>Załącznik nr 2</t>
  </si>
  <si>
    <t>II. Informacja o przebiegu  wykonania wydatków budżetu</t>
  </si>
  <si>
    <t>O10</t>
  </si>
  <si>
    <t>O1005</t>
  </si>
  <si>
    <t>Rolnictwo i łowiectwo</t>
  </si>
  <si>
    <t>Prace geodezyjno-urządzeniowe na potrzeby</t>
  </si>
  <si>
    <t>rolnictwa</t>
  </si>
  <si>
    <t>Dotacje celowe przekazane gminie na zadania</t>
  </si>
  <si>
    <t xml:space="preserve">bieżące realizowane na podstawie porozumień </t>
  </si>
  <si>
    <t>(umów) między j.s.t.</t>
  </si>
  <si>
    <t>Obrona cywilna</t>
  </si>
  <si>
    <t>Różne rozliczenia</t>
  </si>
  <si>
    <t>Rezerwy ogólne i celowe</t>
  </si>
  <si>
    <t xml:space="preserve"> Powiatu Nidzickiego za okres 01.01.2010 r. do 30.06.2010 r.</t>
  </si>
  <si>
    <t>na 30.06.10r.</t>
  </si>
  <si>
    <t>Stypendia różne</t>
  </si>
  <si>
    <t>Komendy wojewódzkie Policji</t>
  </si>
  <si>
    <t xml:space="preserve">Wpłaty jednostek na państwowy fundusz celowy </t>
  </si>
  <si>
    <t xml:space="preserve">Wpłaty jednostek na państwowy fundusz </t>
  </si>
  <si>
    <t xml:space="preserve"> zadań inwestycyjnych</t>
  </si>
  <si>
    <t>celowy na finansowanie lub dofinansowanie</t>
  </si>
  <si>
    <t xml:space="preserve">Zakup leków, wyrobów medycznych i </t>
  </si>
  <si>
    <t>produktów biobójczych</t>
  </si>
  <si>
    <t xml:space="preserve">Część oświatowa subwencji ogólnej dla </t>
  </si>
  <si>
    <t>jednostek samorządu terytorialnego</t>
  </si>
  <si>
    <t>Zwrot do budżetu państwa nienależnie</t>
  </si>
  <si>
    <t>pobranej subwencji ogólnej za lata poprzednie</t>
  </si>
  <si>
    <t>Składki na Fundusz Emerytur Pomostowych</t>
  </si>
  <si>
    <t>Zakup usług obejmujących wykonanie</t>
  </si>
  <si>
    <t>ekspertyz, analiz i opinii</t>
  </si>
  <si>
    <t>Zadania w zakresie przeciwdziałania</t>
  </si>
  <si>
    <t>przemocy w rodzinie</t>
  </si>
  <si>
    <t>Stypendia dla uczniów</t>
  </si>
  <si>
    <t xml:space="preserve">Gospodarka komunalna i </t>
  </si>
  <si>
    <t>ochrona środowiska</t>
  </si>
  <si>
    <t>Wpływy i wydatki związane z gromadzeniem</t>
  </si>
  <si>
    <t>środków z opłat i kar za korzystanie ze środowiska</t>
  </si>
  <si>
    <t>Dotacja celowa z budżetu dla pozostałych</t>
  </si>
  <si>
    <t>jednostek zaliczanych do sektora finansów</t>
  </si>
  <si>
    <t>publicznych</t>
  </si>
  <si>
    <t>Kwalifikacja wojskowa</t>
  </si>
  <si>
    <t>Kultura fizyczna i sport</t>
  </si>
  <si>
    <t xml:space="preserve">Rozliczenia z tytułu poręczeń i gwarancji </t>
  </si>
  <si>
    <t>udzielonych przez Skarb Państwa lub</t>
  </si>
  <si>
    <t xml:space="preserve"> jednostkę samorządu terytorialnego</t>
  </si>
  <si>
    <t>Wypłaty z tytułu gwarancji i poręczeń</t>
  </si>
  <si>
    <t>Odsetki i dyskonto od skarbowych papierów</t>
  </si>
  <si>
    <t xml:space="preserve"> wartościowych, kredytów i pożyczek oraz </t>
  </si>
  <si>
    <t xml:space="preserve">innych instrumentów finansowych, </t>
  </si>
  <si>
    <t>związanych z obsługą długu krajowego</t>
  </si>
  <si>
    <t xml:space="preserve">Składki na ubezpieczenie zdrowotne oraz </t>
  </si>
  <si>
    <t xml:space="preserve">świadczenia dla osób nie objętych </t>
  </si>
  <si>
    <t>obowiązkiem ubezpieczenia zdrowotnego</t>
  </si>
  <si>
    <t xml:space="preserve">zawodowych oraz nagrody roczne dla </t>
  </si>
  <si>
    <t>funkcjonariuszy</t>
  </si>
  <si>
    <t xml:space="preserve">Opłaty za administrowanie i czynsze za </t>
  </si>
  <si>
    <t>budynki lokale i pomieszczenia garażowe</t>
  </si>
  <si>
    <t xml:space="preserve">telekomunikacyjnych świadczonych w </t>
  </si>
  <si>
    <t xml:space="preserve">ruchomej publicznej sieci telefonicznej </t>
  </si>
  <si>
    <t xml:space="preserve">stacjonarnej publicznej sieci telefonicznej </t>
  </si>
  <si>
    <t xml:space="preserve">Pozostałe podatki na rzecz budżetów </t>
  </si>
  <si>
    <t xml:space="preserve">Opłaty na rzecz budżetów jednostek </t>
  </si>
  <si>
    <t xml:space="preserve">Szkolenia pracowników niebędących </t>
  </si>
  <si>
    <t>członkamikorpusu służby cywilnej</t>
  </si>
  <si>
    <t xml:space="preserve">Uposażenia żołnierzy zawodowych i </t>
  </si>
  <si>
    <t>nadterminowych oraz funkcjonariuszy</t>
  </si>
  <si>
    <t>telekomunikacyjnych świadczonych w</t>
  </si>
  <si>
    <t xml:space="preserve"> ruchomej publicznej sieci telefonicznej </t>
  </si>
  <si>
    <t xml:space="preserve">między jednostkami samorządu terytorialnego </t>
  </si>
  <si>
    <t>na dofinansowanie własnych zadań bieżących</t>
  </si>
  <si>
    <t>do Uchwały Zarządu nr 244/10</t>
  </si>
  <si>
    <t>z dnia 31.08.2010r.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</si>
</sst>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"/>
  </numFmts>
  <fonts count="14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0" fillId="0" borderId="6" xfId="0" applyNumberFormat="1" applyBorder="1" applyAlignment="1">
      <alignment/>
    </xf>
    <xf numFmtId="0" fontId="3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Border="1" applyAlignment="1">
      <alignment/>
    </xf>
    <xf numFmtId="2" fontId="0" fillId="0" borderId="21" xfId="0" applyNumberFormat="1" applyBorder="1" applyAlignment="1">
      <alignment/>
    </xf>
    <xf numFmtId="0" fontId="2" fillId="0" borderId="22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20" fontId="4" fillId="0" borderId="6" xfId="0" applyNumberFormat="1" applyFont="1" applyBorder="1" applyAlignment="1">
      <alignment horizontal="center"/>
    </xf>
    <xf numFmtId="0" fontId="0" fillId="2" borderId="3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2" fontId="3" fillId="0" borderId="1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4" xfId="0" applyNumberForma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8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3" fillId="0" borderId="18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8" fillId="0" borderId="3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8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8" fillId="0" borderId="4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2" fontId="9" fillId="2" borderId="4" xfId="0" applyNumberFormat="1" applyFont="1" applyFill="1" applyBorder="1" applyAlignment="1">
      <alignment/>
    </xf>
    <xf numFmtId="2" fontId="0" fillId="0" borderId="25" xfId="0" applyNumberFormat="1" applyBorder="1" applyAlignment="1">
      <alignment/>
    </xf>
    <xf numFmtId="2" fontId="3" fillId="0" borderId="24" xfId="0" applyNumberFormat="1" applyFont="1" applyBorder="1" applyAlignment="1">
      <alignment/>
    </xf>
    <xf numFmtId="0" fontId="0" fillId="0" borderId="9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0" borderId="15" xfId="0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2" fontId="0" fillId="0" borderId="24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29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10" fillId="0" borderId="7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2" fontId="9" fillId="2" borderId="5" xfId="0" applyNumberFormat="1" applyFont="1" applyFill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8" fillId="0" borderId="17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3" fillId="0" borderId="13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5" xfId="0" applyFill="1" applyBorder="1" applyAlignment="1">
      <alignment/>
    </xf>
    <xf numFmtId="0" fontId="3" fillId="0" borderId="8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24" xfId="0" applyFont="1" applyBorder="1" applyAlignment="1">
      <alignment/>
    </xf>
    <xf numFmtId="0" fontId="0" fillId="0" borderId="9" xfId="0" applyFill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0" xfId="0" applyBorder="1" applyAlignment="1">
      <alignment/>
    </xf>
    <xf numFmtId="0" fontId="0" fillId="0" borderId="1" xfId="0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6" xfId="0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7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3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7.125" style="0" customWidth="1"/>
    <col min="2" max="2" width="5.625" style="0" customWidth="1"/>
    <col min="3" max="3" width="39.75390625" style="0" customWidth="1"/>
    <col min="4" max="4" width="13.625" style="0" customWidth="1"/>
    <col min="5" max="5" width="12.00390625" style="0" customWidth="1"/>
    <col min="6" max="6" width="8.25390625" style="0" customWidth="1"/>
  </cols>
  <sheetData>
    <row r="2" ht="12.75">
      <c r="D2" t="s">
        <v>154</v>
      </c>
    </row>
    <row r="3" ht="12.75">
      <c r="D3" t="s">
        <v>224</v>
      </c>
    </row>
    <row r="4" ht="12.75">
      <c r="D4" t="s">
        <v>225</v>
      </c>
    </row>
    <row r="6" spans="2:5" ht="15.75">
      <c r="B6" s="224" t="s">
        <v>155</v>
      </c>
      <c r="C6" s="224"/>
      <c r="D6" s="224"/>
      <c r="E6" s="224"/>
    </row>
    <row r="7" spans="2:6" ht="15.75">
      <c r="B7" s="226" t="s">
        <v>167</v>
      </c>
      <c r="C7" s="226"/>
      <c r="D7" s="226"/>
      <c r="E7" s="226"/>
      <c r="F7" s="226"/>
    </row>
    <row r="8" spans="2:6" ht="15.75">
      <c r="B8" s="226"/>
      <c r="C8" s="226"/>
      <c r="D8" s="226"/>
      <c r="E8" s="226"/>
      <c r="F8" s="226"/>
    </row>
    <row r="9" spans="1:6" ht="15">
      <c r="A9" s="225" t="s">
        <v>83</v>
      </c>
      <c r="B9" s="225"/>
      <c r="C9" s="225"/>
      <c r="D9" s="225"/>
      <c r="E9" s="225"/>
      <c r="F9" s="225"/>
    </row>
    <row r="10" spans="1:6" ht="15">
      <c r="A10" s="225" t="s">
        <v>82</v>
      </c>
      <c r="B10" s="225"/>
      <c r="C10" s="225"/>
      <c r="D10" s="225"/>
      <c r="E10" s="225"/>
      <c r="F10" s="225"/>
    </row>
    <row r="11" ht="13.5" thickBot="1"/>
    <row r="12" spans="1:6" ht="12.75">
      <c r="A12" s="49" t="s">
        <v>0</v>
      </c>
      <c r="B12" s="50" t="s">
        <v>2</v>
      </c>
      <c r="C12" s="51" t="s">
        <v>3</v>
      </c>
      <c r="D12" s="50" t="s">
        <v>4</v>
      </c>
      <c r="E12" s="49" t="s">
        <v>5</v>
      </c>
      <c r="F12" s="52" t="s">
        <v>6</v>
      </c>
    </row>
    <row r="13" spans="1:6" ht="13.5" thickBot="1">
      <c r="A13" s="53" t="s">
        <v>1</v>
      </c>
      <c r="B13" s="54"/>
      <c r="C13" s="53"/>
      <c r="D13" s="54" t="s">
        <v>168</v>
      </c>
      <c r="E13" s="53" t="s">
        <v>168</v>
      </c>
      <c r="F13" s="55">
        <v>0.2111111111111111</v>
      </c>
    </row>
    <row r="14" spans="1:6" ht="17.25" customHeight="1" thickBot="1">
      <c r="A14" s="5">
        <v>1</v>
      </c>
      <c r="B14" s="3">
        <v>2</v>
      </c>
      <c r="C14" s="5">
        <v>3</v>
      </c>
      <c r="D14" s="3">
        <v>4</v>
      </c>
      <c r="E14" s="5">
        <v>5</v>
      </c>
      <c r="F14" s="4">
        <v>6</v>
      </c>
    </row>
    <row r="15" spans="1:6" ht="15.75" customHeight="1">
      <c r="A15" s="185" t="s">
        <v>156</v>
      </c>
      <c r="B15" s="167"/>
      <c r="C15" s="166" t="s">
        <v>158</v>
      </c>
      <c r="D15" s="186">
        <f>SUM(D16)</f>
        <v>40000</v>
      </c>
      <c r="E15" s="187">
        <f>SUM(E16)</f>
        <v>0</v>
      </c>
      <c r="F15" s="187">
        <f>(E15/D15*100)</f>
        <v>0</v>
      </c>
    </row>
    <row r="16" spans="1:6" ht="16.5" customHeight="1">
      <c r="A16" s="191" t="s">
        <v>157</v>
      </c>
      <c r="B16" s="6"/>
      <c r="C16" s="8" t="s">
        <v>159</v>
      </c>
      <c r="D16" s="83">
        <f>SUM(D18:D18)</f>
        <v>40000</v>
      </c>
      <c r="E16" s="84">
        <f>SUM(E18:E18)</f>
        <v>0</v>
      </c>
      <c r="F16" s="84">
        <f>(E16/D16*100)</f>
        <v>0</v>
      </c>
    </row>
    <row r="17" spans="1:6" ht="16.5" customHeight="1">
      <c r="A17" s="184"/>
      <c r="B17" s="11"/>
      <c r="C17" s="10" t="s">
        <v>160</v>
      </c>
      <c r="D17" s="85"/>
      <c r="E17" s="77"/>
      <c r="F17" s="77"/>
    </row>
    <row r="18" spans="1:6" ht="12.75" customHeight="1" thickBot="1">
      <c r="A18" s="2"/>
      <c r="B18" s="1">
        <v>4300</v>
      </c>
      <c r="C18" s="9" t="s">
        <v>7</v>
      </c>
      <c r="D18" s="88">
        <v>40000</v>
      </c>
      <c r="E18" s="59">
        <v>0</v>
      </c>
      <c r="F18" s="59">
        <f aca="true" t="shared" si="0" ref="F18:F23">(E18/D18*100)</f>
        <v>0</v>
      </c>
    </row>
    <row r="19" spans="1:6" ht="16.5" thickBot="1">
      <c r="A19" s="28" t="s">
        <v>21</v>
      </c>
      <c r="B19" s="177"/>
      <c r="C19" s="29" t="s">
        <v>22</v>
      </c>
      <c r="D19" s="89">
        <f>SUM(D20)</f>
        <v>116700</v>
      </c>
      <c r="E19" s="93">
        <f>SUM(E20)</f>
        <v>47834.78</v>
      </c>
      <c r="F19" s="125">
        <f t="shared" si="0"/>
        <v>40.98952870608398</v>
      </c>
    </row>
    <row r="20" spans="1:6" ht="12.75">
      <c r="A20" s="31" t="s">
        <v>23</v>
      </c>
      <c r="B20" s="169"/>
      <c r="C20" s="32" t="s">
        <v>24</v>
      </c>
      <c r="D20" s="87">
        <f>SUM(D21:D22)</f>
        <v>116700</v>
      </c>
      <c r="E20" s="62">
        <f>SUM(E21:E22)</f>
        <v>47834.78</v>
      </c>
      <c r="F20" s="34">
        <f t="shared" si="0"/>
        <v>40.98952870608398</v>
      </c>
    </row>
    <row r="21" spans="1:6" ht="12.75">
      <c r="A21" s="13"/>
      <c r="B21" s="164">
        <v>3030</v>
      </c>
      <c r="C21" s="19" t="s">
        <v>25</v>
      </c>
      <c r="D21" s="86">
        <v>74000</v>
      </c>
      <c r="E21" s="60">
        <v>36818.7</v>
      </c>
      <c r="F21" s="15">
        <f t="shared" si="0"/>
        <v>49.754999999999995</v>
      </c>
    </row>
    <row r="22" spans="1:6" ht="13.5" thickBot="1">
      <c r="A22" s="2"/>
      <c r="B22" s="178">
        <v>4300</v>
      </c>
      <c r="C22" s="9" t="s">
        <v>7</v>
      </c>
      <c r="D22" s="88">
        <v>42700</v>
      </c>
      <c r="E22" s="59">
        <v>11016.08</v>
      </c>
      <c r="F22" s="7">
        <f t="shared" si="0"/>
        <v>25.798782201405153</v>
      </c>
    </row>
    <row r="23" spans="1:6" ht="16.5" thickBot="1">
      <c r="A23" s="29">
        <v>600</v>
      </c>
      <c r="B23" s="30"/>
      <c r="C23" s="29" t="s">
        <v>26</v>
      </c>
      <c r="D23" s="89">
        <f>SUM(D24)</f>
        <v>21046117.78</v>
      </c>
      <c r="E23" s="93">
        <f>SUM(E24)</f>
        <v>1576609.38</v>
      </c>
      <c r="F23" s="125">
        <f t="shared" si="0"/>
        <v>7.491212376936531</v>
      </c>
    </row>
    <row r="24" spans="1:6" ht="12.75">
      <c r="A24" s="32">
        <v>60014</v>
      </c>
      <c r="B24" s="169"/>
      <c r="C24" s="33" t="s">
        <v>27</v>
      </c>
      <c r="D24" s="62">
        <f>SUM(D25:D62)</f>
        <v>21046117.78</v>
      </c>
      <c r="E24" s="87">
        <f>SUM(E25:E62)</f>
        <v>1576609.38</v>
      </c>
      <c r="F24" s="62">
        <f aca="true" t="shared" si="1" ref="F24:F77">(E24/D24*100)</f>
        <v>7.491212376936531</v>
      </c>
    </row>
    <row r="25" spans="1:6" ht="12.75">
      <c r="A25" s="20"/>
      <c r="B25" s="170">
        <v>3020</v>
      </c>
      <c r="C25" s="22" t="s">
        <v>99</v>
      </c>
      <c r="D25" s="70">
        <v>21550</v>
      </c>
      <c r="E25" s="90">
        <v>8278.8</v>
      </c>
      <c r="F25" s="70">
        <f t="shared" si="1"/>
        <v>38.41670533642691</v>
      </c>
    </row>
    <row r="26" spans="1:6" ht="12.75">
      <c r="A26" s="13"/>
      <c r="B26" s="164">
        <v>4010</v>
      </c>
      <c r="C26" s="81" t="s">
        <v>8</v>
      </c>
      <c r="D26" s="60">
        <v>961310</v>
      </c>
      <c r="E26" s="86">
        <v>455018.01</v>
      </c>
      <c r="F26" s="60">
        <f t="shared" si="1"/>
        <v>47.33311938916687</v>
      </c>
    </row>
    <row r="27" spans="1:6" ht="12.75">
      <c r="A27" s="13"/>
      <c r="B27" s="164">
        <v>4040</v>
      </c>
      <c r="C27" s="81" t="s">
        <v>11</v>
      </c>
      <c r="D27" s="60">
        <v>67285</v>
      </c>
      <c r="E27" s="86">
        <v>63539.09</v>
      </c>
      <c r="F27" s="60">
        <f t="shared" si="1"/>
        <v>94.43277104852493</v>
      </c>
    </row>
    <row r="28" spans="1:6" ht="12.75">
      <c r="A28" s="13"/>
      <c r="B28" s="164">
        <v>4110</v>
      </c>
      <c r="C28" s="81" t="s">
        <v>12</v>
      </c>
      <c r="D28" s="60">
        <v>151668</v>
      </c>
      <c r="E28" s="86">
        <v>79240.08</v>
      </c>
      <c r="F28" s="60">
        <f t="shared" si="1"/>
        <v>52.245747290133714</v>
      </c>
    </row>
    <row r="29" spans="1:6" ht="12.75">
      <c r="A29" s="13"/>
      <c r="B29" s="164">
        <v>4120</v>
      </c>
      <c r="C29" s="81" t="s">
        <v>13</v>
      </c>
      <c r="D29" s="60">
        <v>20145</v>
      </c>
      <c r="E29" s="86">
        <v>9877.68</v>
      </c>
      <c r="F29" s="60">
        <f t="shared" si="1"/>
        <v>49.03291139240507</v>
      </c>
    </row>
    <row r="30" spans="1:6" ht="12.75">
      <c r="A30" s="13"/>
      <c r="B30" s="164">
        <v>4140</v>
      </c>
      <c r="C30" s="81" t="s">
        <v>91</v>
      </c>
      <c r="D30" s="60">
        <v>18000</v>
      </c>
      <c r="E30" s="86">
        <v>2241</v>
      </c>
      <c r="F30" s="60">
        <f t="shared" si="1"/>
        <v>12.45</v>
      </c>
    </row>
    <row r="31" spans="1:6" ht="12.75">
      <c r="A31" s="13"/>
      <c r="B31" s="164">
        <v>4170</v>
      </c>
      <c r="C31" s="81" t="s">
        <v>92</v>
      </c>
      <c r="D31" s="60">
        <v>2039</v>
      </c>
      <c r="E31" s="86">
        <v>1118</v>
      </c>
      <c r="F31" s="60">
        <f t="shared" si="1"/>
        <v>54.830799411476214</v>
      </c>
    </row>
    <row r="32" spans="1:6" ht="12.75">
      <c r="A32" s="13"/>
      <c r="B32" s="164">
        <v>4210</v>
      </c>
      <c r="C32" s="81" t="s">
        <v>14</v>
      </c>
      <c r="D32" s="60">
        <v>565300</v>
      </c>
      <c r="E32" s="86">
        <v>234931.63</v>
      </c>
      <c r="F32" s="60">
        <f t="shared" si="1"/>
        <v>41.558752874579866</v>
      </c>
    </row>
    <row r="33" spans="1:6" ht="12.75">
      <c r="A33" s="13"/>
      <c r="B33" s="164">
        <v>4260</v>
      </c>
      <c r="C33" s="81" t="s">
        <v>15</v>
      </c>
      <c r="D33" s="60">
        <v>10000</v>
      </c>
      <c r="E33" s="86">
        <v>4973.79</v>
      </c>
      <c r="F33" s="60">
        <f t="shared" si="1"/>
        <v>49.7379</v>
      </c>
    </row>
    <row r="34" spans="1:6" ht="12.75">
      <c r="A34" s="13"/>
      <c r="B34" s="164">
        <v>4270</v>
      </c>
      <c r="C34" s="81" t="s">
        <v>16</v>
      </c>
      <c r="D34" s="60">
        <v>1307000</v>
      </c>
      <c r="E34" s="86">
        <v>22838.53</v>
      </c>
      <c r="F34" s="60">
        <f t="shared" si="1"/>
        <v>1.7474009181331291</v>
      </c>
    </row>
    <row r="35" spans="1:6" ht="12.75">
      <c r="A35" s="13"/>
      <c r="B35" s="164">
        <v>4280</v>
      </c>
      <c r="C35" s="81" t="s">
        <v>28</v>
      </c>
      <c r="D35" s="60">
        <v>1700</v>
      </c>
      <c r="E35" s="86">
        <v>300</v>
      </c>
      <c r="F35" s="60">
        <f t="shared" si="1"/>
        <v>17.647058823529413</v>
      </c>
    </row>
    <row r="36" spans="1:6" ht="12.75">
      <c r="A36" s="13"/>
      <c r="B36" s="164">
        <v>4300</v>
      </c>
      <c r="C36" s="81" t="s">
        <v>7</v>
      </c>
      <c r="D36" s="60">
        <v>704057</v>
      </c>
      <c r="E36" s="86">
        <v>436608.16</v>
      </c>
      <c r="F36" s="60">
        <f t="shared" si="1"/>
        <v>62.01318359166942</v>
      </c>
    </row>
    <row r="37" spans="1:6" ht="12.75">
      <c r="A37" s="13"/>
      <c r="B37" s="164">
        <v>4350</v>
      </c>
      <c r="C37" s="81" t="s">
        <v>93</v>
      </c>
      <c r="D37" s="60">
        <v>600</v>
      </c>
      <c r="E37" s="86">
        <v>234</v>
      </c>
      <c r="F37" s="60">
        <f t="shared" si="1"/>
        <v>39</v>
      </c>
    </row>
    <row r="38" spans="1:6" ht="12.75">
      <c r="A38" s="20"/>
      <c r="B38" s="170">
        <v>4360</v>
      </c>
      <c r="C38" s="136" t="s">
        <v>121</v>
      </c>
      <c r="D38" s="70">
        <v>5000</v>
      </c>
      <c r="E38" s="90">
        <v>4027.91</v>
      </c>
      <c r="F38" s="70">
        <f t="shared" si="1"/>
        <v>80.5582</v>
      </c>
    </row>
    <row r="39" spans="1:6" ht="12.75">
      <c r="A39" s="39"/>
      <c r="B39" s="179"/>
      <c r="C39" s="80" t="s">
        <v>211</v>
      </c>
      <c r="D39" s="73"/>
      <c r="E39" s="102"/>
      <c r="F39" s="73"/>
    </row>
    <row r="40" spans="1:6" ht="12.75">
      <c r="A40" s="24"/>
      <c r="B40" s="163"/>
      <c r="C40" s="133" t="s">
        <v>212</v>
      </c>
      <c r="D40" s="74"/>
      <c r="E40" s="91"/>
      <c r="F40" s="74"/>
    </row>
    <row r="41" spans="1:6" ht="12.75">
      <c r="A41" s="20"/>
      <c r="B41" s="170">
        <v>4370</v>
      </c>
      <c r="C41" s="136" t="s">
        <v>121</v>
      </c>
      <c r="D41" s="70">
        <v>4000</v>
      </c>
      <c r="E41" s="90">
        <v>1385.29</v>
      </c>
      <c r="F41" s="70">
        <f t="shared" si="1"/>
        <v>34.63225</v>
      </c>
    </row>
    <row r="42" spans="1:6" ht="12.75">
      <c r="A42" s="39"/>
      <c r="B42" s="179"/>
      <c r="C42" s="140" t="s">
        <v>211</v>
      </c>
      <c r="D42" s="73"/>
      <c r="E42" s="102"/>
      <c r="F42" s="73"/>
    </row>
    <row r="43" spans="1:6" ht="12.75">
      <c r="A43" s="24"/>
      <c r="B43" s="163"/>
      <c r="C43" s="133" t="s">
        <v>213</v>
      </c>
      <c r="D43" s="74"/>
      <c r="E43" s="91"/>
      <c r="F43" s="74"/>
    </row>
    <row r="44" spans="1:6" ht="12.75">
      <c r="A44" s="24"/>
      <c r="B44" s="163">
        <v>4410</v>
      </c>
      <c r="C44" s="133" t="s">
        <v>17</v>
      </c>
      <c r="D44" s="74">
        <v>1000</v>
      </c>
      <c r="E44" s="91">
        <v>492.9</v>
      </c>
      <c r="F44" s="74">
        <f t="shared" si="1"/>
        <v>49.29</v>
      </c>
    </row>
    <row r="45" spans="1:6" ht="12.75">
      <c r="A45" s="13"/>
      <c r="B45" s="164">
        <v>4430</v>
      </c>
      <c r="C45" s="81" t="s">
        <v>18</v>
      </c>
      <c r="D45" s="60">
        <v>23000</v>
      </c>
      <c r="E45" s="86">
        <v>9201.5</v>
      </c>
      <c r="F45" s="60">
        <f t="shared" si="1"/>
        <v>40.006521739130434</v>
      </c>
    </row>
    <row r="46" spans="1:6" ht="12.75">
      <c r="A46" s="13"/>
      <c r="B46" s="164">
        <v>4440</v>
      </c>
      <c r="C46" s="81" t="s">
        <v>19</v>
      </c>
      <c r="D46" s="60">
        <v>31400</v>
      </c>
      <c r="E46" s="86">
        <v>20196</v>
      </c>
      <c r="F46" s="60">
        <f t="shared" si="1"/>
        <v>64.31847133757962</v>
      </c>
    </row>
    <row r="47" spans="1:6" ht="12.75">
      <c r="A47" s="13"/>
      <c r="B47" s="164">
        <v>4480</v>
      </c>
      <c r="C47" s="81" t="s">
        <v>20</v>
      </c>
      <c r="D47" s="60">
        <v>4200</v>
      </c>
      <c r="E47" s="86">
        <v>2037</v>
      </c>
      <c r="F47" s="60">
        <f t="shared" si="1"/>
        <v>48.5</v>
      </c>
    </row>
    <row r="48" spans="1:6" ht="12.75">
      <c r="A48" s="20"/>
      <c r="B48" s="170">
        <v>4500</v>
      </c>
      <c r="C48" s="136" t="s">
        <v>214</v>
      </c>
      <c r="D48" s="70">
        <v>1500</v>
      </c>
      <c r="E48" s="90">
        <v>1441</v>
      </c>
      <c r="F48" s="70">
        <f t="shared" si="1"/>
        <v>96.06666666666666</v>
      </c>
    </row>
    <row r="49" spans="1:6" ht="12.75">
      <c r="A49" s="24"/>
      <c r="B49" s="163"/>
      <c r="C49" s="133" t="s">
        <v>178</v>
      </c>
      <c r="D49" s="74"/>
      <c r="E49" s="91"/>
      <c r="F49" s="74"/>
    </row>
    <row r="50" spans="1:6" ht="12.75">
      <c r="A50" s="20"/>
      <c r="B50" s="170">
        <v>4520</v>
      </c>
      <c r="C50" s="136" t="s">
        <v>215</v>
      </c>
      <c r="D50" s="70">
        <v>8594</v>
      </c>
      <c r="E50" s="90">
        <v>3200</v>
      </c>
      <c r="F50" s="70">
        <f t="shared" si="1"/>
        <v>37.235280428205726</v>
      </c>
    </row>
    <row r="51" spans="1:6" ht="12.75">
      <c r="A51" s="24"/>
      <c r="B51" s="163"/>
      <c r="C51" s="133" t="s">
        <v>94</v>
      </c>
      <c r="D51" s="74"/>
      <c r="E51" s="91"/>
      <c r="F51" s="74"/>
    </row>
    <row r="52" spans="1:6" ht="12.75">
      <c r="A52" s="39"/>
      <c r="B52" s="179">
        <v>4700</v>
      </c>
      <c r="C52" s="80" t="s">
        <v>216</v>
      </c>
      <c r="D52" s="73">
        <v>7500</v>
      </c>
      <c r="E52" s="102">
        <v>2590</v>
      </c>
      <c r="F52" s="70">
        <f t="shared" si="1"/>
        <v>34.53333333333333</v>
      </c>
    </row>
    <row r="53" spans="1:6" ht="12.75">
      <c r="A53" s="24"/>
      <c r="B53" s="163"/>
      <c r="C53" s="133" t="s">
        <v>217</v>
      </c>
      <c r="D53" s="74"/>
      <c r="E53" s="91"/>
      <c r="F53" s="74"/>
    </row>
    <row r="54" spans="1:6" ht="12.75">
      <c r="A54" s="39"/>
      <c r="B54" s="179">
        <v>4740</v>
      </c>
      <c r="C54" s="80" t="s">
        <v>124</v>
      </c>
      <c r="D54" s="73">
        <v>1500</v>
      </c>
      <c r="E54" s="102">
        <v>680.6</v>
      </c>
      <c r="F54" s="70">
        <f t="shared" si="1"/>
        <v>45.373333333333335</v>
      </c>
    </row>
    <row r="55" spans="1:6" ht="12.75">
      <c r="A55" s="24"/>
      <c r="B55" s="163"/>
      <c r="C55" s="133" t="s">
        <v>125</v>
      </c>
      <c r="D55" s="74"/>
      <c r="E55" s="91"/>
      <c r="F55" s="74"/>
    </row>
    <row r="56" spans="1:6" ht="12.75">
      <c r="A56" s="39"/>
      <c r="B56" s="179">
        <v>4750</v>
      </c>
      <c r="C56" s="80" t="s">
        <v>126</v>
      </c>
      <c r="D56" s="73">
        <v>6400</v>
      </c>
      <c r="E56" s="102">
        <v>1936.56</v>
      </c>
      <c r="F56" s="70">
        <f t="shared" si="1"/>
        <v>30.25875</v>
      </c>
    </row>
    <row r="57" spans="1:6" ht="12.75">
      <c r="A57" s="24"/>
      <c r="B57" s="163"/>
      <c r="C57" s="133" t="s">
        <v>127</v>
      </c>
      <c r="D57" s="74"/>
      <c r="E57" s="91"/>
      <c r="F57" s="74"/>
    </row>
    <row r="58" spans="1:6" ht="12.75">
      <c r="A58" s="24"/>
      <c r="B58" s="163">
        <v>6050</v>
      </c>
      <c r="C58" s="133" t="s">
        <v>31</v>
      </c>
      <c r="D58" s="60">
        <v>3400968</v>
      </c>
      <c r="E58" s="86">
        <v>0</v>
      </c>
      <c r="F58" s="60">
        <f>(E58/D58*100)</f>
        <v>0</v>
      </c>
    </row>
    <row r="59" spans="1:6" ht="12.75">
      <c r="A59" s="24"/>
      <c r="B59" s="163">
        <v>6057</v>
      </c>
      <c r="C59" s="133" t="s">
        <v>31</v>
      </c>
      <c r="D59" s="60">
        <v>9113922.11</v>
      </c>
      <c r="E59" s="86">
        <v>89128.64</v>
      </c>
      <c r="F59" s="60">
        <f>(E59/D59*100)</f>
        <v>0.9779394526776355</v>
      </c>
    </row>
    <row r="60" spans="1:6" ht="12.75">
      <c r="A60" s="24"/>
      <c r="B60" s="163">
        <v>6059</v>
      </c>
      <c r="C60" s="133" t="s">
        <v>31</v>
      </c>
      <c r="D60" s="60">
        <v>4526579.67</v>
      </c>
      <c r="E60" s="86">
        <v>43675.21</v>
      </c>
      <c r="F60" s="60">
        <f>(E60/D60*100)</f>
        <v>0.964861179611139</v>
      </c>
    </row>
    <row r="61" spans="1:6" ht="12.75">
      <c r="A61" s="39"/>
      <c r="B61" s="179">
        <v>6060</v>
      </c>
      <c r="C61" s="80" t="s">
        <v>128</v>
      </c>
      <c r="D61" s="70">
        <v>79900</v>
      </c>
      <c r="E61" s="90">
        <v>77418</v>
      </c>
      <c r="F61" s="70">
        <f>(E61/D61*100)</f>
        <v>96.8936170212766</v>
      </c>
    </row>
    <row r="62" spans="1:6" ht="13.5" thickBot="1">
      <c r="A62" s="24"/>
      <c r="B62" s="163"/>
      <c r="C62" s="133" t="s">
        <v>129</v>
      </c>
      <c r="D62" s="74"/>
      <c r="E62" s="91"/>
      <c r="F62" s="74"/>
    </row>
    <row r="63" spans="1:6" ht="16.5" thickBot="1">
      <c r="A63" s="38">
        <v>630</v>
      </c>
      <c r="B63" s="35"/>
      <c r="C63" s="38" t="s">
        <v>133</v>
      </c>
      <c r="D63" s="127">
        <f>SUM(D64)</f>
        <v>4000</v>
      </c>
      <c r="E63" s="112">
        <f>SUM(E64)</f>
        <v>0</v>
      </c>
      <c r="F63" s="128">
        <f>(E63/D63*100)</f>
        <v>0</v>
      </c>
    </row>
    <row r="64" spans="1:6" ht="13.5" thickBot="1">
      <c r="A64" s="148">
        <v>63003</v>
      </c>
      <c r="B64" s="149"/>
      <c r="C64" s="148" t="s">
        <v>134</v>
      </c>
      <c r="D64" s="76">
        <f>SUM(D65)</f>
        <v>4000</v>
      </c>
      <c r="E64" s="76">
        <f>SUM(E65)</f>
        <v>0</v>
      </c>
      <c r="F64" s="76">
        <f>(E64/D64*100)</f>
        <v>0</v>
      </c>
    </row>
    <row r="65" spans="1:6" ht="12.75">
      <c r="A65" s="148"/>
      <c r="B65" s="180">
        <v>6639</v>
      </c>
      <c r="C65" s="150" t="s">
        <v>148</v>
      </c>
      <c r="D65" s="137">
        <v>4000</v>
      </c>
      <c r="E65" s="151">
        <v>0</v>
      </c>
      <c r="F65" s="138">
        <f>(E65/D65*100)</f>
        <v>0</v>
      </c>
    </row>
    <row r="66" spans="1:6" ht="12.75">
      <c r="A66" s="8"/>
      <c r="B66" s="179"/>
      <c r="C66" s="80" t="s">
        <v>149</v>
      </c>
      <c r="D66" s="72"/>
      <c r="E66" s="110"/>
      <c r="F66" s="73"/>
    </row>
    <row r="67" spans="1:6" ht="12.75">
      <c r="A67" s="8"/>
      <c r="B67" s="179"/>
      <c r="C67" s="80" t="s">
        <v>150</v>
      </c>
      <c r="D67" s="72"/>
      <c r="E67" s="110"/>
      <c r="F67" s="73"/>
    </row>
    <row r="68" spans="1:6" ht="13.5" thickBot="1">
      <c r="A68" s="39"/>
      <c r="B68" s="179"/>
      <c r="C68" s="80" t="s">
        <v>141</v>
      </c>
      <c r="D68" s="73"/>
      <c r="E68" s="102"/>
      <c r="F68" s="73"/>
    </row>
    <row r="69" spans="1:6" ht="16.5" thickBot="1">
      <c r="A69" s="29">
        <v>700</v>
      </c>
      <c r="B69" s="30"/>
      <c r="C69" s="29" t="s">
        <v>32</v>
      </c>
      <c r="D69" s="89">
        <f>SUM(D70)</f>
        <v>14854</v>
      </c>
      <c r="E69" s="89">
        <f>SUM(E70)</f>
        <v>1135.6</v>
      </c>
      <c r="F69" s="125">
        <f>(E69/D69*100)</f>
        <v>7.645078766662178</v>
      </c>
    </row>
    <row r="70" spans="1:6" ht="12.75">
      <c r="A70" s="32">
        <v>70005</v>
      </c>
      <c r="B70" s="32"/>
      <c r="C70" s="10" t="s">
        <v>33</v>
      </c>
      <c r="D70" s="62">
        <f>SUM(D71:D72)</f>
        <v>14854</v>
      </c>
      <c r="E70" s="62">
        <f>SUM(E71:E72)</f>
        <v>1135.6</v>
      </c>
      <c r="F70" s="62">
        <f t="shared" si="1"/>
        <v>7.645078766662178</v>
      </c>
    </row>
    <row r="71" spans="1:6" ht="12.75">
      <c r="A71" s="16"/>
      <c r="B71" s="13">
        <v>4300</v>
      </c>
      <c r="C71" s="19" t="s">
        <v>7</v>
      </c>
      <c r="D71" s="95">
        <v>14304</v>
      </c>
      <c r="E71" s="96">
        <v>585.6</v>
      </c>
      <c r="F71" s="15">
        <f t="shared" si="1"/>
        <v>4.093959731543624</v>
      </c>
    </row>
    <row r="72" spans="1:6" ht="12.75">
      <c r="A72" s="39"/>
      <c r="B72" s="179">
        <v>4700</v>
      </c>
      <c r="C72" s="80" t="s">
        <v>122</v>
      </c>
      <c r="D72" s="73">
        <v>550</v>
      </c>
      <c r="E72" s="102">
        <v>550</v>
      </c>
      <c r="F72" s="70">
        <f>(E72/D72*100)</f>
        <v>100</v>
      </c>
    </row>
    <row r="73" spans="1:6" ht="13.5" thickBot="1">
      <c r="A73" s="24"/>
      <c r="B73" s="163"/>
      <c r="C73" s="133" t="s">
        <v>123</v>
      </c>
      <c r="D73" s="74"/>
      <c r="E73" s="91"/>
      <c r="F73" s="74"/>
    </row>
    <row r="74" spans="1:6" ht="16.5" thickBot="1">
      <c r="A74" s="29">
        <v>710</v>
      </c>
      <c r="B74" s="30"/>
      <c r="C74" s="29" t="s">
        <v>34</v>
      </c>
      <c r="D74" s="89">
        <f>SUM(D75,D77,D79)</f>
        <v>294689</v>
      </c>
      <c r="E74" s="93">
        <f>SUM(E75,E77,E79)</f>
        <v>131950.36</v>
      </c>
      <c r="F74" s="125">
        <f>(E74/D74*100)</f>
        <v>44.776140269911664</v>
      </c>
    </row>
    <row r="75" spans="1:6" ht="13.5" customHeight="1">
      <c r="A75" s="32">
        <v>71013</v>
      </c>
      <c r="B75" s="169"/>
      <c r="C75" s="32" t="s">
        <v>85</v>
      </c>
      <c r="D75" s="195">
        <f>SUM(D76)</f>
        <v>44000</v>
      </c>
      <c r="E75" s="75">
        <f>SUM(E76)</f>
        <v>0</v>
      </c>
      <c r="F75" s="34">
        <f t="shared" si="1"/>
        <v>0</v>
      </c>
    </row>
    <row r="76" spans="1:6" ht="13.5" customHeight="1">
      <c r="A76" s="61"/>
      <c r="B76" s="164">
        <v>4300</v>
      </c>
      <c r="C76" s="19" t="s">
        <v>7</v>
      </c>
      <c r="D76" s="95">
        <v>44000</v>
      </c>
      <c r="E76" s="96">
        <v>0</v>
      </c>
      <c r="F76" s="15">
        <f>(E76/D76*100)</f>
        <v>0</v>
      </c>
    </row>
    <row r="77" spans="1:6" ht="12.75">
      <c r="A77" s="10">
        <v>71014</v>
      </c>
      <c r="B77" s="176"/>
      <c r="C77" s="10" t="s">
        <v>35</v>
      </c>
      <c r="D77" s="85">
        <f>SUM(D78)</f>
        <v>2000</v>
      </c>
      <c r="E77" s="77">
        <f>SUM(E78)</f>
        <v>0</v>
      </c>
      <c r="F77" s="12">
        <f t="shared" si="1"/>
        <v>0</v>
      </c>
    </row>
    <row r="78" spans="1:6" ht="12.75">
      <c r="A78" s="13"/>
      <c r="B78" s="164">
        <v>4300</v>
      </c>
      <c r="C78" s="19" t="s">
        <v>7</v>
      </c>
      <c r="D78" s="86">
        <v>2000</v>
      </c>
      <c r="E78" s="60">
        <v>0</v>
      </c>
      <c r="F78" s="15">
        <f>(E78/D78*100)</f>
        <v>0</v>
      </c>
    </row>
    <row r="79" spans="1:6" ht="12.75">
      <c r="A79" s="16">
        <v>71015</v>
      </c>
      <c r="B79" s="171"/>
      <c r="C79" s="16" t="s">
        <v>36</v>
      </c>
      <c r="D79" s="97">
        <f>SUM(D80:D104)</f>
        <v>248689</v>
      </c>
      <c r="E79" s="78">
        <f>SUM(E80:E104)</f>
        <v>131950.36</v>
      </c>
      <c r="F79" s="18">
        <f>(E79/D79*100)</f>
        <v>53.0583821560262</v>
      </c>
    </row>
    <row r="80" spans="1:6" ht="12.75">
      <c r="A80" s="13"/>
      <c r="B80" s="164">
        <v>4010</v>
      </c>
      <c r="C80" s="19" t="s">
        <v>8</v>
      </c>
      <c r="D80" s="86">
        <v>61000</v>
      </c>
      <c r="E80" s="60">
        <v>30307.5</v>
      </c>
      <c r="F80" s="15">
        <f>(E80/D80*100)</f>
        <v>49.68442622950819</v>
      </c>
    </row>
    <row r="81" spans="1:6" ht="12.75">
      <c r="A81" s="20"/>
      <c r="B81" s="170">
        <v>4020</v>
      </c>
      <c r="C81" s="21" t="s">
        <v>9</v>
      </c>
      <c r="D81" s="90">
        <v>106000</v>
      </c>
      <c r="E81" s="70">
        <v>54310.36</v>
      </c>
      <c r="F81" s="23">
        <f>(E81/D81*100)</f>
        <v>51.23618867924529</v>
      </c>
    </row>
    <row r="82" spans="1:6" ht="12.75">
      <c r="A82" s="24"/>
      <c r="B82" s="163"/>
      <c r="C82" s="25" t="s">
        <v>10</v>
      </c>
      <c r="D82" s="91"/>
      <c r="E82" s="74"/>
      <c r="F82" s="27"/>
    </row>
    <row r="83" spans="1:6" ht="12.75">
      <c r="A83" s="13"/>
      <c r="B83" s="164">
        <v>4040</v>
      </c>
      <c r="C83" s="19" t="s">
        <v>11</v>
      </c>
      <c r="D83" s="86">
        <v>12300</v>
      </c>
      <c r="E83" s="60">
        <v>11697</v>
      </c>
      <c r="F83" s="15">
        <f aca="true" t="shared" si="2" ref="F83:F92">(E83/D83*100)</f>
        <v>95.09756097560975</v>
      </c>
    </row>
    <row r="84" spans="1:6" ht="12.75">
      <c r="A84" s="13"/>
      <c r="B84" s="164">
        <v>4110</v>
      </c>
      <c r="C84" s="19" t="s">
        <v>12</v>
      </c>
      <c r="D84" s="86">
        <v>28600</v>
      </c>
      <c r="E84" s="60">
        <v>15062.04</v>
      </c>
      <c r="F84" s="15">
        <f t="shared" si="2"/>
        <v>52.66447552447553</v>
      </c>
    </row>
    <row r="85" spans="1:6" ht="12.75">
      <c r="A85" s="13"/>
      <c r="B85" s="164">
        <v>4120</v>
      </c>
      <c r="C85" s="19" t="s">
        <v>13</v>
      </c>
      <c r="D85" s="86">
        <v>4400</v>
      </c>
      <c r="E85" s="60">
        <v>2143.29</v>
      </c>
      <c r="F85" s="15">
        <f t="shared" si="2"/>
        <v>48.71113636363636</v>
      </c>
    </row>
    <row r="86" spans="1:6" ht="12.75">
      <c r="A86" s="13"/>
      <c r="B86" s="164">
        <v>4170</v>
      </c>
      <c r="C86" s="19" t="s">
        <v>92</v>
      </c>
      <c r="D86" s="86">
        <v>6000</v>
      </c>
      <c r="E86" s="60">
        <v>1600</v>
      </c>
      <c r="F86" s="15">
        <f t="shared" si="2"/>
        <v>26.666666666666668</v>
      </c>
    </row>
    <row r="87" spans="1:6" ht="12.75">
      <c r="A87" s="13"/>
      <c r="B87" s="164">
        <v>4210</v>
      </c>
      <c r="C87" s="19" t="s">
        <v>14</v>
      </c>
      <c r="D87" s="86">
        <v>2716</v>
      </c>
      <c r="E87" s="60">
        <v>475.41</v>
      </c>
      <c r="F87" s="15">
        <f t="shared" si="2"/>
        <v>17.504050073637703</v>
      </c>
    </row>
    <row r="88" spans="1:6" ht="12.75">
      <c r="A88" s="13"/>
      <c r="B88" s="164">
        <v>4260</v>
      </c>
      <c r="C88" s="19" t="s">
        <v>15</v>
      </c>
      <c r="D88" s="86">
        <v>6952.09</v>
      </c>
      <c r="E88" s="60">
        <v>4912.24</v>
      </c>
      <c r="F88" s="15">
        <f t="shared" si="2"/>
        <v>70.65846385763129</v>
      </c>
    </row>
    <row r="89" spans="1:6" ht="12.75">
      <c r="A89" s="13"/>
      <c r="B89" s="164">
        <v>4280</v>
      </c>
      <c r="C89" s="19" t="s">
        <v>28</v>
      </c>
      <c r="D89" s="86">
        <v>150</v>
      </c>
      <c r="E89" s="60">
        <v>80</v>
      </c>
      <c r="F89" s="15">
        <f t="shared" si="2"/>
        <v>53.333333333333336</v>
      </c>
    </row>
    <row r="90" spans="1:6" ht="12.75">
      <c r="A90" s="13"/>
      <c r="B90" s="164">
        <v>4300</v>
      </c>
      <c r="C90" s="19" t="s">
        <v>7</v>
      </c>
      <c r="D90" s="86">
        <v>1400</v>
      </c>
      <c r="E90" s="60">
        <v>309.4</v>
      </c>
      <c r="F90" s="15">
        <f t="shared" si="2"/>
        <v>22.099999999999998</v>
      </c>
    </row>
    <row r="91" spans="1:6" ht="12.75">
      <c r="A91" s="13"/>
      <c r="B91" s="164">
        <v>4350</v>
      </c>
      <c r="C91" s="19" t="s">
        <v>93</v>
      </c>
      <c r="D91" s="60">
        <v>768</v>
      </c>
      <c r="E91" s="60">
        <v>359.4</v>
      </c>
      <c r="F91" s="15">
        <f t="shared" si="2"/>
        <v>46.796875</v>
      </c>
    </row>
    <row r="92" spans="1:6" ht="12.75">
      <c r="A92" s="20"/>
      <c r="B92" s="170">
        <v>4360</v>
      </c>
      <c r="C92" s="136" t="s">
        <v>121</v>
      </c>
      <c r="D92" s="73">
        <v>490</v>
      </c>
      <c r="E92" s="70">
        <v>235.64</v>
      </c>
      <c r="F92" s="23">
        <f t="shared" si="2"/>
        <v>48.089795918367344</v>
      </c>
    </row>
    <row r="93" spans="1:6" ht="12.75">
      <c r="A93" s="39"/>
      <c r="B93" s="179"/>
      <c r="C93" s="80" t="s">
        <v>211</v>
      </c>
      <c r="D93" s="73"/>
      <c r="E93" s="73"/>
      <c r="F93" s="37"/>
    </row>
    <row r="94" spans="1:6" ht="12.75">
      <c r="A94" s="24"/>
      <c r="B94" s="163"/>
      <c r="C94" s="133" t="s">
        <v>212</v>
      </c>
      <c r="D94" s="74"/>
      <c r="E94" s="74"/>
      <c r="F94" s="27"/>
    </row>
    <row r="95" spans="1:6" ht="12.75">
      <c r="A95" s="20"/>
      <c r="B95" s="170">
        <v>4370</v>
      </c>
      <c r="C95" s="136" t="s">
        <v>121</v>
      </c>
      <c r="D95" s="70">
        <v>1030</v>
      </c>
      <c r="E95" s="70">
        <v>476.82</v>
      </c>
      <c r="F95" s="23">
        <f>(E95/D95*100)</f>
        <v>46.293203883495146</v>
      </c>
    </row>
    <row r="96" spans="1:6" ht="12.75">
      <c r="A96" s="39"/>
      <c r="B96" s="179"/>
      <c r="C96" s="140" t="s">
        <v>211</v>
      </c>
      <c r="D96" s="73"/>
      <c r="E96" s="73"/>
      <c r="F96" s="37"/>
    </row>
    <row r="97" spans="1:6" ht="12.75">
      <c r="A97" s="24"/>
      <c r="B97" s="163"/>
      <c r="C97" s="133" t="s">
        <v>213</v>
      </c>
      <c r="D97" s="74"/>
      <c r="E97" s="74"/>
      <c r="F97" s="27"/>
    </row>
    <row r="98" spans="1:6" ht="12.75">
      <c r="A98" s="39"/>
      <c r="B98" s="36">
        <v>4400</v>
      </c>
      <c r="C98" s="40" t="s">
        <v>209</v>
      </c>
      <c r="D98" s="102">
        <v>10570</v>
      </c>
      <c r="E98" s="73">
        <v>5377.29</v>
      </c>
      <c r="F98" s="73">
        <f>(E98/D98*100)</f>
        <v>50.87313150425733</v>
      </c>
    </row>
    <row r="99" spans="1:6" ht="12.75">
      <c r="A99" s="24"/>
      <c r="B99" s="26"/>
      <c r="C99" s="25" t="s">
        <v>210</v>
      </c>
      <c r="D99" s="91"/>
      <c r="E99" s="74"/>
      <c r="F99" s="74"/>
    </row>
    <row r="100" spans="1:6" ht="12.75">
      <c r="A100" s="24"/>
      <c r="B100" s="163">
        <v>4430</v>
      </c>
      <c r="C100" s="25" t="s">
        <v>18</v>
      </c>
      <c r="D100" s="91">
        <v>1187</v>
      </c>
      <c r="E100" s="74">
        <v>1112</v>
      </c>
      <c r="F100" s="27">
        <f>(E100/D100*100)</f>
        <v>93.68155012636899</v>
      </c>
    </row>
    <row r="101" spans="1:6" ht="12.75">
      <c r="A101" s="13"/>
      <c r="B101" s="164">
        <v>4440</v>
      </c>
      <c r="C101" s="19" t="s">
        <v>19</v>
      </c>
      <c r="D101" s="86">
        <v>4440</v>
      </c>
      <c r="E101" s="60">
        <v>3330</v>
      </c>
      <c r="F101" s="15">
        <f>(E101/D101*100)</f>
        <v>75</v>
      </c>
    </row>
    <row r="102" spans="1:6" ht="12.75">
      <c r="A102" s="13"/>
      <c r="B102" s="164">
        <v>4480</v>
      </c>
      <c r="C102" s="188" t="s">
        <v>20</v>
      </c>
      <c r="D102" s="86">
        <v>485.91</v>
      </c>
      <c r="E102" s="60">
        <v>161.97</v>
      </c>
      <c r="F102" s="15">
        <f>(E102/D102*100)</f>
        <v>33.33333333333333</v>
      </c>
    </row>
    <row r="103" spans="1:6" ht="12.75">
      <c r="A103" s="20"/>
      <c r="B103" s="170">
        <v>4740</v>
      </c>
      <c r="C103" s="136" t="s">
        <v>124</v>
      </c>
      <c r="D103" s="124">
        <v>200</v>
      </c>
      <c r="E103" s="70">
        <v>0</v>
      </c>
      <c r="F103" s="23">
        <f>(E103/D103*100)</f>
        <v>0</v>
      </c>
    </row>
    <row r="104" spans="1:6" ht="13.5" thickBot="1">
      <c r="A104" s="39"/>
      <c r="B104" s="179"/>
      <c r="C104" s="80" t="s">
        <v>125</v>
      </c>
      <c r="D104" s="135"/>
      <c r="E104" s="59"/>
      <c r="F104" s="37"/>
    </row>
    <row r="105" spans="1:6" ht="16.5" thickBot="1">
      <c r="A105" s="29">
        <v>750</v>
      </c>
      <c r="B105" s="177"/>
      <c r="C105" s="30" t="s">
        <v>37</v>
      </c>
      <c r="D105" s="94">
        <f>SUM(D106,D115,D127,D163,D170)</f>
        <v>4315940</v>
      </c>
      <c r="E105" s="94">
        <f>SUM(E106,E115,E127,E163,E170)</f>
        <v>1786488.56</v>
      </c>
      <c r="F105" s="93">
        <f aca="true" t="shared" si="3" ref="F105:F119">(E105/D105*100)</f>
        <v>41.392803421734314</v>
      </c>
    </row>
    <row r="106" spans="1:6" ht="12.75">
      <c r="A106" s="196">
        <v>75011</v>
      </c>
      <c r="B106" s="32"/>
      <c r="C106" s="33" t="s">
        <v>147</v>
      </c>
      <c r="D106" s="62">
        <f>SUM(D107:D114)</f>
        <v>227878</v>
      </c>
      <c r="E106" s="34">
        <f>SUM(E107:E114)</f>
        <v>100094.40000000001</v>
      </c>
      <c r="F106" s="173">
        <f t="shared" si="3"/>
        <v>43.924556122135535</v>
      </c>
    </row>
    <row r="107" spans="1:6" ht="12.75">
      <c r="A107" s="192"/>
      <c r="B107" s="65">
        <v>3020</v>
      </c>
      <c r="C107" s="66" t="s">
        <v>99</v>
      </c>
      <c r="D107" s="101">
        <v>600</v>
      </c>
      <c r="E107" s="67">
        <v>0</v>
      </c>
      <c r="F107" s="15">
        <f t="shared" si="3"/>
        <v>0</v>
      </c>
    </row>
    <row r="108" spans="1:6" ht="12.75">
      <c r="A108" s="197"/>
      <c r="B108" s="13">
        <v>4010</v>
      </c>
      <c r="C108" s="81" t="s">
        <v>8</v>
      </c>
      <c r="D108" s="60">
        <v>182673</v>
      </c>
      <c r="E108" s="15">
        <v>74572.94</v>
      </c>
      <c r="F108" s="15">
        <f t="shared" si="3"/>
        <v>40.82318678731942</v>
      </c>
    </row>
    <row r="109" spans="1:6" ht="12.75">
      <c r="A109" s="197"/>
      <c r="B109" s="13">
        <v>4040</v>
      </c>
      <c r="C109" s="81" t="s">
        <v>11</v>
      </c>
      <c r="D109" s="60">
        <v>9850</v>
      </c>
      <c r="E109" s="15">
        <v>8532.49</v>
      </c>
      <c r="F109" s="15">
        <f t="shared" si="3"/>
        <v>86.62426395939086</v>
      </c>
    </row>
    <row r="110" spans="1:6" ht="12.75">
      <c r="A110" s="197"/>
      <c r="B110" s="13">
        <v>4110</v>
      </c>
      <c r="C110" s="81" t="s">
        <v>12</v>
      </c>
      <c r="D110" s="60">
        <v>25793</v>
      </c>
      <c r="E110" s="15">
        <v>12510.69</v>
      </c>
      <c r="F110" s="15">
        <f t="shared" si="3"/>
        <v>48.5042065676734</v>
      </c>
    </row>
    <row r="111" spans="1:6" ht="13.5" customHeight="1">
      <c r="A111" s="197"/>
      <c r="B111" s="13">
        <v>4120</v>
      </c>
      <c r="C111" s="81" t="s">
        <v>13</v>
      </c>
      <c r="D111" s="60">
        <v>4162</v>
      </c>
      <c r="E111" s="15">
        <v>1126.26</v>
      </c>
      <c r="F111" s="15">
        <f t="shared" si="3"/>
        <v>27.060547813551178</v>
      </c>
    </row>
    <row r="112" spans="1:6" ht="13.5" customHeight="1">
      <c r="A112" s="197"/>
      <c r="B112" s="13">
        <v>4280</v>
      </c>
      <c r="C112" s="81" t="s">
        <v>28</v>
      </c>
      <c r="D112" s="60">
        <v>300</v>
      </c>
      <c r="E112" s="15">
        <v>156</v>
      </c>
      <c r="F112" s="15">
        <f t="shared" si="3"/>
        <v>52</v>
      </c>
    </row>
    <row r="113" spans="1:6" ht="13.5" customHeight="1">
      <c r="A113" s="197"/>
      <c r="B113" s="13">
        <v>4410</v>
      </c>
      <c r="C113" s="81" t="s">
        <v>17</v>
      </c>
      <c r="D113" s="60">
        <v>300</v>
      </c>
      <c r="E113" s="15">
        <v>52.5</v>
      </c>
      <c r="F113" s="15">
        <f t="shared" si="3"/>
        <v>17.5</v>
      </c>
    </row>
    <row r="114" spans="1:6" ht="13.5" customHeight="1">
      <c r="A114" s="197"/>
      <c r="B114" s="13">
        <v>4440</v>
      </c>
      <c r="C114" s="81" t="s">
        <v>19</v>
      </c>
      <c r="D114" s="60">
        <v>4200</v>
      </c>
      <c r="E114" s="15">
        <v>3143.52</v>
      </c>
      <c r="F114" s="15">
        <f t="shared" si="3"/>
        <v>74.84571428571428</v>
      </c>
    </row>
    <row r="115" spans="1:6" ht="12.75">
      <c r="A115" s="189">
        <v>75019</v>
      </c>
      <c r="B115" s="16"/>
      <c r="C115" s="17" t="s">
        <v>38</v>
      </c>
      <c r="D115" s="78">
        <f>SUM(D116:D126)</f>
        <v>158852</v>
      </c>
      <c r="E115" s="18">
        <f>SUM(E116:E126)</f>
        <v>70985.68</v>
      </c>
      <c r="F115" s="15">
        <f t="shared" si="3"/>
        <v>44.68667690680633</v>
      </c>
    </row>
    <row r="116" spans="1:6" ht="12.75">
      <c r="A116" s="197"/>
      <c r="B116" s="13">
        <v>3030</v>
      </c>
      <c r="C116" s="81" t="s">
        <v>25</v>
      </c>
      <c r="D116" s="60">
        <v>135586</v>
      </c>
      <c r="E116" s="15">
        <v>67488</v>
      </c>
      <c r="F116" s="15">
        <f t="shared" si="3"/>
        <v>49.775050521440264</v>
      </c>
    </row>
    <row r="117" spans="1:6" ht="12.75">
      <c r="A117" s="197"/>
      <c r="B117" s="13">
        <v>4210</v>
      </c>
      <c r="C117" s="81" t="s">
        <v>14</v>
      </c>
      <c r="D117" s="60">
        <v>3535</v>
      </c>
      <c r="E117" s="15">
        <v>811.93</v>
      </c>
      <c r="F117" s="15">
        <f t="shared" si="3"/>
        <v>22.96831683168317</v>
      </c>
    </row>
    <row r="118" spans="1:6" ht="12.75">
      <c r="A118" s="197"/>
      <c r="B118" s="13">
        <v>4300</v>
      </c>
      <c r="C118" s="81" t="s">
        <v>7</v>
      </c>
      <c r="D118" s="60">
        <v>15586</v>
      </c>
      <c r="E118" s="15">
        <v>1085.75</v>
      </c>
      <c r="F118" s="15">
        <f t="shared" si="3"/>
        <v>6.9661876042602335</v>
      </c>
    </row>
    <row r="119" spans="1:6" ht="12.75">
      <c r="A119" s="198"/>
      <c r="B119" s="20">
        <v>4360</v>
      </c>
      <c r="C119" s="136" t="s">
        <v>121</v>
      </c>
      <c r="D119" s="70">
        <v>1515</v>
      </c>
      <c r="E119" s="23">
        <v>590</v>
      </c>
      <c r="F119" s="23">
        <f t="shared" si="3"/>
        <v>38.943894389438945</v>
      </c>
    </row>
    <row r="120" spans="1:6" ht="12.75">
      <c r="A120" s="139"/>
      <c r="B120" s="39"/>
      <c r="C120" s="80" t="s">
        <v>211</v>
      </c>
      <c r="D120" s="73"/>
      <c r="E120" s="37"/>
      <c r="F120" s="37"/>
    </row>
    <row r="121" spans="1:6" ht="12.75">
      <c r="A121" s="199"/>
      <c r="B121" s="24"/>
      <c r="C121" s="133" t="s">
        <v>212</v>
      </c>
      <c r="D121" s="74"/>
      <c r="E121" s="27"/>
      <c r="F121" s="27"/>
    </row>
    <row r="122" spans="1:6" ht="12.75">
      <c r="A122" s="198"/>
      <c r="B122" s="20">
        <v>4420</v>
      </c>
      <c r="C122" s="136" t="s">
        <v>84</v>
      </c>
      <c r="D122" s="70">
        <v>1010</v>
      </c>
      <c r="E122" s="23">
        <v>0</v>
      </c>
      <c r="F122" s="23">
        <f>(E122/D122*100)</f>
        <v>0</v>
      </c>
    </row>
    <row r="123" spans="1:6" ht="12.75">
      <c r="A123" s="198"/>
      <c r="B123" s="20">
        <v>4740</v>
      </c>
      <c r="C123" s="136" t="s">
        <v>124</v>
      </c>
      <c r="D123" s="70">
        <v>1010</v>
      </c>
      <c r="E123" s="23">
        <v>1010</v>
      </c>
      <c r="F123" s="23">
        <f>(E123/D123*100)</f>
        <v>100</v>
      </c>
    </row>
    <row r="124" spans="1:6" ht="12.75">
      <c r="A124" s="199"/>
      <c r="B124" s="39"/>
      <c r="C124" s="80" t="s">
        <v>125</v>
      </c>
      <c r="D124" s="73"/>
      <c r="E124" s="37"/>
      <c r="F124" s="37"/>
    </row>
    <row r="125" spans="1:6" ht="12.75">
      <c r="A125" s="198"/>
      <c r="B125" s="20">
        <v>4750</v>
      </c>
      <c r="C125" s="136" t="s">
        <v>126</v>
      </c>
      <c r="D125" s="70">
        <v>610</v>
      </c>
      <c r="E125" s="23">
        <v>0</v>
      </c>
      <c r="F125" s="23">
        <f>(E125/D125*100)</f>
        <v>0</v>
      </c>
    </row>
    <row r="126" spans="1:6" ht="12.75">
      <c r="A126" s="199"/>
      <c r="B126" s="39"/>
      <c r="C126" s="80" t="s">
        <v>127</v>
      </c>
      <c r="D126" s="73"/>
      <c r="E126" s="37"/>
      <c r="F126" s="37"/>
    </row>
    <row r="127" spans="1:6" ht="12.75">
      <c r="A127" s="200">
        <v>75020</v>
      </c>
      <c r="B127" s="41"/>
      <c r="C127" s="42" t="s">
        <v>39</v>
      </c>
      <c r="D127" s="79">
        <f>SUM(D128:D162)</f>
        <v>3743274</v>
      </c>
      <c r="E127" s="174">
        <f>SUM(E128:E162)</f>
        <v>1553201.76</v>
      </c>
      <c r="F127" s="174">
        <f>(E127/D127*100)</f>
        <v>41.4931356881703</v>
      </c>
    </row>
    <row r="128" spans="1:6" ht="12.75">
      <c r="A128" s="139"/>
      <c r="B128" s="39">
        <v>2710</v>
      </c>
      <c r="C128" s="136" t="s">
        <v>130</v>
      </c>
      <c r="D128" s="73">
        <v>1306.2</v>
      </c>
      <c r="E128" s="37">
        <v>0</v>
      </c>
      <c r="F128" s="37">
        <f>(E128/D128*100)</f>
        <v>0</v>
      </c>
    </row>
    <row r="129" spans="1:6" ht="12.75">
      <c r="A129" s="139"/>
      <c r="B129" s="39"/>
      <c r="C129" s="80" t="s">
        <v>222</v>
      </c>
      <c r="D129" s="73"/>
      <c r="E129" s="37"/>
      <c r="F129" s="37"/>
    </row>
    <row r="130" spans="1:6" ht="12.75">
      <c r="A130" s="199"/>
      <c r="B130" s="24"/>
      <c r="C130" s="133" t="s">
        <v>223</v>
      </c>
      <c r="D130" s="74"/>
      <c r="E130" s="27"/>
      <c r="F130" s="27"/>
    </row>
    <row r="131" spans="1:6" ht="12.75">
      <c r="A131" s="198"/>
      <c r="B131" s="20">
        <v>3020</v>
      </c>
      <c r="C131" s="66" t="s">
        <v>99</v>
      </c>
      <c r="D131" s="70">
        <v>6000</v>
      </c>
      <c r="E131" s="23">
        <v>1276.47</v>
      </c>
      <c r="F131" s="23">
        <f aca="true" t="shared" si="4" ref="F131:F144">(E131/D131*100)</f>
        <v>21.274500000000003</v>
      </c>
    </row>
    <row r="132" spans="1:6" ht="12.75">
      <c r="A132" s="197"/>
      <c r="B132" s="13">
        <v>4010</v>
      </c>
      <c r="C132" s="81" t="s">
        <v>8</v>
      </c>
      <c r="D132" s="60">
        <v>1982903</v>
      </c>
      <c r="E132" s="15">
        <v>846633.94</v>
      </c>
      <c r="F132" s="15">
        <f t="shared" si="4"/>
        <v>42.69668965148573</v>
      </c>
    </row>
    <row r="133" spans="1:6" ht="12.75">
      <c r="A133" s="197"/>
      <c r="B133" s="13">
        <v>4040</v>
      </c>
      <c r="C133" s="81" t="s">
        <v>11</v>
      </c>
      <c r="D133" s="60">
        <v>132510</v>
      </c>
      <c r="E133" s="15">
        <v>130890.1</v>
      </c>
      <c r="F133" s="15">
        <f t="shared" si="4"/>
        <v>98.7775262244359</v>
      </c>
    </row>
    <row r="134" spans="1:6" ht="12.75">
      <c r="A134" s="197"/>
      <c r="B134" s="13">
        <v>4110</v>
      </c>
      <c r="C134" s="81" t="s">
        <v>12</v>
      </c>
      <c r="D134" s="60">
        <v>309335</v>
      </c>
      <c r="E134" s="15">
        <v>147169.1</v>
      </c>
      <c r="F134" s="15">
        <f t="shared" si="4"/>
        <v>47.57596133641522</v>
      </c>
    </row>
    <row r="135" spans="1:6" ht="12.75">
      <c r="A135" s="197"/>
      <c r="B135" s="13">
        <v>4120</v>
      </c>
      <c r="C135" s="81" t="s">
        <v>13</v>
      </c>
      <c r="D135" s="60">
        <v>48000</v>
      </c>
      <c r="E135" s="15">
        <v>19482.44</v>
      </c>
      <c r="F135" s="15">
        <f t="shared" si="4"/>
        <v>40.58841666666667</v>
      </c>
    </row>
    <row r="136" spans="1:6" ht="12.75">
      <c r="A136" s="197"/>
      <c r="B136" s="13">
        <v>4140</v>
      </c>
      <c r="C136" s="81" t="s">
        <v>91</v>
      </c>
      <c r="D136" s="60">
        <v>49893</v>
      </c>
      <c r="E136" s="15">
        <v>24557</v>
      </c>
      <c r="F136" s="15">
        <f t="shared" si="4"/>
        <v>49.21932936484076</v>
      </c>
    </row>
    <row r="137" spans="1:6" ht="12.75">
      <c r="A137" s="197"/>
      <c r="B137" s="13">
        <v>4170</v>
      </c>
      <c r="C137" s="81" t="s">
        <v>92</v>
      </c>
      <c r="D137" s="60">
        <v>32000</v>
      </c>
      <c r="E137" s="15">
        <v>10216</v>
      </c>
      <c r="F137" s="15">
        <f t="shared" si="4"/>
        <v>31.924999999999997</v>
      </c>
    </row>
    <row r="138" spans="1:6" ht="12.75">
      <c r="A138" s="197"/>
      <c r="B138" s="13">
        <v>4210</v>
      </c>
      <c r="C138" s="81" t="s">
        <v>14</v>
      </c>
      <c r="D138" s="60">
        <v>154385</v>
      </c>
      <c r="E138" s="15">
        <v>60366.53</v>
      </c>
      <c r="F138" s="15">
        <f t="shared" si="4"/>
        <v>39.10129222398549</v>
      </c>
    </row>
    <row r="139" spans="1:6" ht="12.75">
      <c r="A139" s="197"/>
      <c r="B139" s="13">
        <v>4260</v>
      </c>
      <c r="C139" s="81" t="s">
        <v>15</v>
      </c>
      <c r="D139" s="60">
        <v>80000</v>
      </c>
      <c r="E139" s="15">
        <v>43197.33</v>
      </c>
      <c r="F139" s="15">
        <f t="shared" si="4"/>
        <v>53.996662500000006</v>
      </c>
    </row>
    <row r="140" spans="1:6" ht="12.75">
      <c r="A140" s="197"/>
      <c r="B140" s="13">
        <v>4270</v>
      </c>
      <c r="C140" s="81" t="s">
        <v>16</v>
      </c>
      <c r="D140" s="60">
        <v>350000</v>
      </c>
      <c r="E140" s="15">
        <v>3994.75</v>
      </c>
      <c r="F140" s="15">
        <f t="shared" si="4"/>
        <v>1.141357142857143</v>
      </c>
    </row>
    <row r="141" spans="1:6" ht="12.75">
      <c r="A141" s="197"/>
      <c r="B141" s="13">
        <v>4280</v>
      </c>
      <c r="C141" s="81" t="s">
        <v>28</v>
      </c>
      <c r="D141" s="60">
        <v>3750</v>
      </c>
      <c r="E141" s="15">
        <v>1007</v>
      </c>
      <c r="F141" s="15">
        <f t="shared" si="4"/>
        <v>26.853333333333335</v>
      </c>
    </row>
    <row r="142" spans="1:6" ht="12.75">
      <c r="A142" s="197"/>
      <c r="B142" s="13">
        <v>4300</v>
      </c>
      <c r="C142" s="81" t="s">
        <v>7</v>
      </c>
      <c r="D142" s="60">
        <v>352599</v>
      </c>
      <c r="E142" s="15">
        <v>163725.67</v>
      </c>
      <c r="F142" s="15">
        <f t="shared" si="4"/>
        <v>46.433957555183085</v>
      </c>
    </row>
    <row r="143" spans="1:6" ht="12.75">
      <c r="A143" s="198"/>
      <c r="B143" s="20">
        <v>4350</v>
      </c>
      <c r="C143" s="136" t="s">
        <v>93</v>
      </c>
      <c r="D143" s="70">
        <v>4500</v>
      </c>
      <c r="E143" s="23">
        <v>1646.54</v>
      </c>
      <c r="F143" s="23">
        <f t="shared" si="4"/>
        <v>36.589777777777776</v>
      </c>
    </row>
    <row r="144" spans="1:6" ht="12.75">
      <c r="A144" s="198"/>
      <c r="B144" s="20">
        <v>4360</v>
      </c>
      <c r="C144" s="136" t="s">
        <v>121</v>
      </c>
      <c r="D144" s="70">
        <v>8599</v>
      </c>
      <c r="E144" s="23">
        <v>3092.05</v>
      </c>
      <c r="F144" s="23">
        <f t="shared" si="4"/>
        <v>35.95825095941389</v>
      </c>
    </row>
    <row r="145" spans="1:6" ht="12.75">
      <c r="A145" s="139"/>
      <c r="B145" s="39"/>
      <c r="C145" s="80" t="s">
        <v>211</v>
      </c>
      <c r="D145" s="73"/>
      <c r="E145" s="37"/>
      <c r="F145" s="37"/>
    </row>
    <row r="146" spans="1:6" ht="12.75">
      <c r="A146" s="139"/>
      <c r="B146" s="39"/>
      <c r="C146" s="133" t="s">
        <v>212</v>
      </c>
      <c r="D146" s="73"/>
      <c r="E146" s="37"/>
      <c r="F146" s="37"/>
    </row>
    <row r="147" spans="1:6" ht="12.75">
      <c r="A147" s="198"/>
      <c r="B147" s="20">
        <v>4370</v>
      </c>
      <c r="C147" s="136" t="s">
        <v>121</v>
      </c>
      <c r="D147" s="70">
        <v>21500</v>
      </c>
      <c r="E147" s="23">
        <v>8462.47</v>
      </c>
      <c r="F147" s="23">
        <f>(E147/D147*100)</f>
        <v>39.360325581395344</v>
      </c>
    </row>
    <row r="148" spans="1:6" ht="12.75">
      <c r="A148" s="139"/>
      <c r="B148" s="39"/>
      <c r="C148" s="140" t="s">
        <v>211</v>
      </c>
      <c r="D148" s="73"/>
      <c r="E148" s="37"/>
      <c r="F148" s="37"/>
    </row>
    <row r="149" spans="1:6" ht="12.75">
      <c r="A149" s="199"/>
      <c r="B149" s="24"/>
      <c r="C149" s="133" t="s">
        <v>213</v>
      </c>
      <c r="D149" s="74"/>
      <c r="E149" s="27"/>
      <c r="F149" s="27"/>
    </row>
    <row r="150" spans="1:6" ht="12.75">
      <c r="A150" s="199"/>
      <c r="B150" s="24">
        <v>4380</v>
      </c>
      <c r="C150" s="133" t="s">
        <v>135</v>
      </c>
      <c r="D150" s="74">
        <v>700</v>
      </c>
      <c r="E150" s="27">
        <v>30</v>
      </c>
      <c r="F150" s="27">
        <f aca="true" t="shared" si="5" ref="F150:F155">(E150/D150*100)</f>
        <v>4.285714285714286</v>
      </c>
    </row>
    <row r="151" spans="1:6" ht="12.75">
      <c r="A151" s="197"/>
      <c r="B151" s="13">
        <v>4410</v>
      </c>
      <c r="C151" s="81" t="s">
        <v>17</v>
      </c>
      <c r="D151" s="60">
        <v>24300</v>
      </c>
      <c r="E151" s="15">
        <v>7192.57</v>
      </c>
      <c r="F151" s="15">
        <f t="shared" si="5"/>
        <v>29.599053497942386</v>
      </c>
    </row>
    <row r="152" spans="1:6" ht="12.75">
      <c r="A152" s="197"/>
      <c r="B152" s="13">
        <v>4430</v>
      </c>
      <c r="C152" s="81" t="s">
        <v>18</v>
      </c>
      <c r="D152" s="60">
        <v>33300</v>
      </c>
      <c r="E152" s="15">
        <v>2654.5</v>
      </c>
      <c r="F152" s="15">
        <f t="shared" si="5"/>
        <v>7.971471471471471</v>
      </c>
    </row>
    <row r="153" spans="1:6" ht="12.75">
      <c r="A153" s="197"/>
      <c r="B153" s="13">
        <v>4440</v>
      </c>
      <c r="C153" s="81" t="s">
        <v>19</v>
      </c>
      <c r="D153" s="60">
        <v>47000</v>
      </c>
      <c r="E153" s="15">
        <v>36299.79</v>
      </c>
      <c r="F153" s="15">
        <f t="shared" si="5"/>
        <v>77.23359574468085</v>
      </c>
    </row>
    <row r="154" spans="1:6" ht="12.75">
      <c r="A154" s="197"/>
      <c r="B154" s="13">
        <v>4480</v>
      </c>
      <c r="C154" s="81" t="s">
        <v>20</v>
      </c>
      <c r="D154" s="60">
        <v>1500</v>
      </c>
      <c r="E154" s="15">
        <v>666</v>
      </c>
      <c r="F154" s="15">
        <f t="shared" si="5"/>
        <v>44.4</v>
      </c>
    </row>
    <row r="155" spans="1:6" ht="12.75">
      <c r="A155" s="198"/>
      <c r="B155" s="20">
        <v>4500</v>
      </c>
      <c r="C155" s="136" t="s">
        <v>47</v>
      </c>
      <c r="D155" s="70">
        <v>150</v>
      </c>
      <c r="E155" s="23">
        <v>84</v>
      </c>
      <c r="F155" s="23">
        <f t="shared" si="5"/>
        <v>56.00000000000001</v>
      </c>
    </row>
    <row r="156" spans="1:6" ht="12.75">
      <c r="A156" s="199"/>
      <c r="B156" s="24"/>
      <c r="C156" s="133" t="s">
        <v>94</v>
      </c>
      <c r="D156" s="74"/>
      <c r="E156" s="27"/>
      <c r="F156" s="27"/>
    </row>
    <row r="157" spans="1:6" ht="12.75">
      <c r="A157" s="198"/>
      <c r="B157" s="201">
        <v>4700</v>
      </c>
      <c r="C157" s="140" t="s">
        <v>122</v>
      </c>
      <c r="D157" s="73">
        <v>16000</v>
      </c>
      <c r="E157" s="37">
        <v>11265.94</v>
      </c>
      <c r="F157" s="37">
        <f>(E157/D157*100)</f>
        <v>70.412125</v>
      </c>
    </row>
    <row r="158" spans="1:6" ht="12.75">
      <c r="A158" s="139"/>
      <c r="B158" s="39"/>
      <c r="C158" s="140" t="s">
        <v>123</v>
      </c>
      <c r="D158" s="73"/>
      <c r="E158" s="37"/>
      <c r="F158" s="37"/>
    </row>
    <row r="159" spans="1:6" ht="12.75">
      <c r="A159" s="198"/>
      <c r="B159" s="20">
        <v>4740</v>
      </c>
      <c r="C159" s="136" t="s">
        <v>124</v>
      </c>
      <c r="D159" s="70">
        <v>5000</v>
      </c>
      <c r="E159" s="23">
        <v>2101</v>
      </c>
      <c r="F159" s="23">
        <f>(E159/D159*100)</f>
        <v>42.02</v>
      </c>
    </row>
    <row r="160" spans="1:6" ht="12.75">
      <c r="A160" s="139"/>
      <c r="B160" s="39"/>
      <c r="C160" s="80" t="s">
        <v>125</v>
      </c>
      <c r="D160" s="73"/>
      <c r="E160" s="37"/>
      <c r="F160" s="37"/>
    </row>
    <row r="161" spans="1:6" ht="12.75">
      <c r="A161" s="198"/>
      <c r="B161" s="20">
        <v>4750</v>
      </c>
      <c r="C161" s="136" t="s">
        <v>126</v>
      </c>
      <c r="D161" s="70">
        <v>78043.8</v>
      </c>
      <c r="E161" s="23">
        <v>27190.57</v>
      </c>
      <c r="F161" s="23">
        <f>(E161/D161*100)</f>
        <v>34.84014104900069</v>
      </c>
    </row>
    <row r="162" spans="1:6" ht="12.75">
      <c r="A162" s="199"/>
      <c r="B162" s="24"/>
      <c r="C162" s="133" t="s">
        <v>127</v>
      </c>
      <c r="D162" s="74"/>
      <c r="E162" s="27"/>
      <c r="F162" s="27"/>
    </row>
    <row r="163" spans="1:6" ht="12.75">
      <c r="A163" s="189">
        <v>75045</v>
      </c>
      <c r="B163" s="16"/>
      <c r="C163" s="17" t="s">
        <v>194</v>
      </c>
      <c r="D163" s="78">
        <f>SUM(D164:D169)</f>
        <v>8976</v>
      </c>
      <c r="E163" s="18">
        <f>SUM(E164:E169)</f>
        <v>8975.880000000001</v>
      </c>
      <c r="F163" s="18">
        <f aca="true" t="shared" si="6" ref="F163:F168">(E163/D163*100)</f>
        <v>99.9986631016043</v>
      </c>
    </row>
    <row r="164" spans="1:6" ht="12.75">
      <c r="A164" s="199"/>
      <c r="B164" s="24">
        <v>4110</v>
      </c>
      <c r="C164" s="133" t="s">
        <v>12</v>
      </c>
      <c r="D164" s="74">
        <v>300.88</v>
      </c>
      <c r="E164" s="27">
        <v>300.76</v>
      </c>
      <c r="F164" s="27">
        <f t="shared" si="6"/>
        <v>99.96011699016219</v>
      </c>
    </row>
    <row r="165" spans="1:6" ht="12.75">
      <c r="A165" s="197"/>
      <c r="B165" s="13">
        <v>4120</v>
      </c>
      <c r="C165" s="81" t="s">
        <v>13</v>
      </c>
      <c r="D165" s="60">
        <v>48.52</v>
      </c>
      <c r="E165" s="15">
        <v>48.52</v>
      </c>
      <c r="F165" s="15">
        <f t="shared" si="6"/>
        <v>100</v>
      </c>
    </row>
    <row r="166" spans="1:6" ht="12.75">
      <c r="A166" s="197"/>
      <c r="B166" s="13">
        <v>4170</v>
      </c>
      <c r="C166" s="81" t="s">
        <v>92</v>
      </c>
      <c r="D166" s="60">
        <v>7860</v>
      </c>
      <c r="E166" s="15">
        <v>7860</v>
      </c>
      <c r="F166" s="15">
        <f t="shared" si="6"/>
        <v>100</v>
      </c>
    </row>
    <row r="167" spans="1:6" ht="12.75">
      <c r="A167" s="197"/>
      <c r="B167" s="13">
        <v>4210</v>
      </c>
      <c r="C167" s="81" t="s">
        <v>14</v>
      </c>
      <c r="D167" s="60">
        <v>392.6</v>
      </c>
      <c r="E167" s="15">
        <v>392.6</v>
      </c>
      <c r="F167" s="15">
        <f t="shared" si="6"/>
        <v>100</v>
      </c>
    </row>
    <row r="168" spans="1:6" ht="12.75">
      <c r="A168" s="198"/>
      <c r="B168" s="20">
        <v>4750</v>
      </c>
      <c r="C168" s="136" t="s">
        <v>126</v>
      </c>
      <c r="D168" s="70">
        <v>374</v>
      </c>
      <c r="E168" s="23">
        <v>374</v>
      </c>
      <c r="F168" s="23">
        <f t="shared" si="6"/>
        <v>100</v>
      </c>
    </row>
    <row r="169" spans="1:6" ht="12.75">
      <c r="A169" s="199"/>
      <c r="B169" s="24"/>
      <c r="C169" s="133" t="s">
        <v>127</v>
      </c>
      <c r="D169" s="74"/>
      <c r="E169" s="27"/>
      <c r="F169" s="27"/>
    </row>
    <row r="170" spans="1:6" ht="12.75">
      <c r="A170" s="189">
        <v>75075</v>
      </c>
      <c r="B170" s="16"/>
      <c r="C170" s="17" t="s">
        <v>107</v>
      </c>
      <c r="D170" s="78">
        <f>SUM(D171:D182)</f>
        <v>176960</v>
      </c>
      <c r="E170" s="97">
        <f>SUM(E171:E182)</f>
        <v>53230.84</v>
      </c>
      <c r="F170" s="18">
        <f>(E170/D170*100)</f>
        <v>30.080718806509942</v>
      </c>
    </row>
    <row r="171" spans="1:6" ht="12.75">
      <c r="A171" s="6"/>
      <c r="B171" s="39">
        <v>2310</v>
      </c>
      <c r="C171" s="80" t="s">
        <v>161</v>
      </c>
      <c r="D171" s="73">
        <v>1000</v>
      </c>
      <c r="E171" s="37">
        <v>1000</v>
      </c>
      <c r="F171" s="37">
        <f>(E171/D171*100)</f>
        <v>100</v>
      </c>
    </row>
    <row r="172" spans="1:6" ht="12.75">
      <c r="A172" s="6"/>
      <c r="B172" s="39"/>
      <c r="C172" s="80" t="s">
        <v>162</v>
      </c>
      <c r="D172" s="73"/>
      <c r="E172" s="37"/>
      <c r="F172" s="37"/>
    </row>
    <row r="173" spans="1:6" ht="12.75">
      <c r="A173" s="11"/>
      <c r="B173" s="24"/>
      <c r="C173" s="133" t="s">
        <v>163</v>
      </c>
      <c r="D173" s="74"/>
      <c r="E173" s="27"/>
      <c r="F173" s="27"/>
    </row>
    <row r="174" spans="1:6" ht="12.75">
      <c r="A174" s="139"/>
      <c r="B174" s="39">
        <v>2710</v>
      </c>
      <c r="C174" s="136" t="s">
        <v>130</v>
      </c>
      <c r="D174" s="73">
        <v>2560</v>
      </c>
      <c r="E174" s="37">
        <v>2560</v>
      </c>
      <c r="F174" s="37">
        <f>(E174/D174*100)</f>
        <v>100</v>
      </c>
    </row>
    <row r="175" spans="1:6" ht="12.75">
      <c r="A175" s="139"/>
      <c r="B175" s="39"/>
      <c r="C175" s="80" t="s">
        <v>222</v>
      </c>
      <c r="D175" s="73"/>
      <c r="E175" s="37"/>
      <c r="F175" s="37"/>
    </row>
    <row r="176" spans="1:6" ht="12.75">
      <c r="A176" s="199"/>
      <c r="B176" s="24"/>
      <c r="C176" s="133" t="s">
        <v>223</v>
      </c>
      <c r="D176" s="74"/>
      <c r="E176" s="27"/>
      <c r="F176" s="27"/>
    </row>
    <row r="177" spans="1:6" ht="12.75">
      <c r="A177" s="199"/>
      <c r="B177" s="24">
        <v>3250</v>
      </c>
      <c r="C177" s="133" t="s">
        <v>169</v>
      </c>
      <c r="D177" s="74">
        <v>40000</v>
      </c>
      <c r="E177" s="27">
        <v>0</v>
      </c>
      <c r="F177" s="15">
        <f>(E177/D177*100)</f>
        <v>0</v>
      </c>
    </row>
    <row r="178" spans="1:6" ht="12.75">
      <c r="A178" s="197"/>
      <c r="B178" s="13">
        <v>4210</v>
      </c>
      <c r="C178" s="81" t="s">
        <v>14</v>
      </c>
      <c r="D178" s="60">
        <v>32700</v>
      </c>
      <c r="E178" s="15">
        <v>20553</v>
      </c>
      <c r="F178" s="15">
        <f>(E178/D178*100)</f>
        <v>62.853211009174316</v>
      </c>
    </row>
    <row r="179" spans="1:6" ht="12.75">
      <c r="A179" s="197"/>
      <c r="B179" s="13">
        <v>4300</v>
      </c>
      <c r="C179" s="81" t="s">
        <v>7</v>
      </c>
      <c r="D179" s="60">
        <v>92200</v>
      </c>
      <c r="E179" s="15">
        <v>22940.84</v>
      </c>
      <c r="F179" s="15">
        <f>(E179/D179*100)</f>
        <v>24.881605206073754</v>
      </c>
    </row>
    <row r="180" spans="1:6" ht="12.75">
      <c r="A180" s="139"/>
      <c r="B180" s="202">
        <v>4430</v>
      </c>
      <c r="C180" s="80" t="s">
        <v>18</v>
      </c>
      <c r="D180" s="73">
        <v>8000</v>
      </c>
      <c r="E180" s="37">
        <v>6177</v>
      </c>
      <c r="F180" s="15">
        <f>(E180/D180*100)</f>
        <v>77.21249999999999</v>
      </c>
    </row>
    <row r="181" spans="1:6" ht="12.75">
      <c r="A181" s="198"/>
      <c r="B181" s="20">
        <v>4740</v>
      </c>
      <c r="C181" s="136" t="s">
        <v>124</v>
      </c>
      <c r="D181" s="70">
        <v>500</v>
      </c>
      <c r="E181" s="23">
        <v>0</v>
      </c>
      <c r="F181" s="23">
        <f>(E181/D181*100)</f>
        <v>0</v>
      </c>
    </row>
    <row r="182" spans="1:6" ht="13.5" thickBot="1">
      <c r="A182" s="199"/>
      <c r="B182" s="24"/>
      <c r="C182" s="133" t="s">
        <v>125</v>
      </c>
      <c r="D182" s="74"/>
      <c r="E182" s="27"/>
      <c r="F182" s="27"/>
    </row>
    <row r="183" spans="1:6" ht="15.75">
      <c r="A183" s="38">
        <v>754</v>
      </c>
      <c r="B183" s="35"/>
      <c r="C183" s="38" t="s">
        <v>43</v>
      </c>
      <c r="D183" s="113">
        <f>SUM(D185,D187,D191,D235,D239,D242)</f>
        <v>3113034.4</v>
      </c>
      <c r="E183" s="113">
        <f>SUM(E185,E187,E191,E235,E239,E242)</f>
        <v>1592434.7999999998</v>
      </c>
      <c r="F183" s="112">
        <f>(E183/D183*100)</f>
        <v>51.15378101828878</v>
      </c>
    </row>
    <row r="184" spans="1:6" ht="16.5" thickBot="1">
      <c r="A184" s="45"/>
      <c r="B184" s="43"/>
      <c r="C184" s="45" t="s">
        <v>42</v>
      </c>
      <c r="D184" s="152"/>
      <c r="E184" s="153"/>
      <c r="F184" s="44"/>
    </row>
    <row r="185" spans="1:6" ht="12.75">
      <c r="A185" s="32">
        <v>75404</v>
      </c>
      <c r="B185" s="33"/>
      <c r="C185" s="32" t="s">
        <v>170</v>
      </c>
      <c r="D185" s="154">
        <f>SUM(D186)</f>
        <v>1000</v>
      </c>
      <c r="E185" s="154">
        <f>SUM(E186)</f>
        <v>0</v>
      </c>
      <c r="F185" s="62">
        <f>(E185/D185*100)</f>
        <v>0</v>
      </c>
    </row>
    <row r="186" spans="1:6" ht="13.5" thickBot="1">
      <c r="A186" s="39"/>
      <c r="B186" s="36">
        <v>3000</v>
      </c>
      <c r="C186" s="39" t="s">
        <v>171</v>
      </c>
      <c r="D186" s="102">
        <v>1000</v>
      </c>
      <c r="E186" s="135">
        <v>0</v>
      </c>
      <c r="F186" s="73">
        <f>(E186/D186*100)</f>
        <v>0</v>
      </c>
    </row>
    <row r="187" spans="1:6" ht="12.75">
      <c r="A187" s="32">
        <v>75405</v>
      </c>
      <c r="B187" s="33"/>
      <c r="C187" s="32" t="s">
        <v>119</v>
      </c>
      <c r="D187" s="154">
        <f>SUM(D188)</f>
        <v>25000</v>
      </c>
      <c r="E187" s="154">
        <f>SUM(E188)</f>
        <v>25000</v>
      </c>
      <c r="F187" s="62">
        <f>(E187/D187*100)</f>
        <v>100</v>
      </c>
    </row>
    <row r="188" spans="1:6" ht="12.75">
      <c r="A188" s="39"/>
      <c r="B188" s="36">
        <v>6170</v>
      </c>
      <c r="C188" s="39" t="s">
        <v>172</v>
      </c>
      <c r="D188" s="102">
        <v>25000</v>
      </c>
      <c r="E188" s="135">
        <v>25000</v>
      </c>
      <c r="F188" s="73">
        <f>(E188/D188*100)</f>
        <v>100</v>
      </c>
    </row>
    <row r="189" spans="1:6" ht="12.75">
      <c r="A189" s="39"/>
      <c r="B189" s="36"/>
      <c r="C189" s="39" t="s">
        <v>174</v>
      </c>
      <c r="D189" s="102"/>
      <c r="E189" s="135"/>
      <c r="F189" s="73"/>
    </row>
    <row r="190" spans="1:6" ht="12.75">
      <c r="A190" s="24"/>
      <c r="B190" s="26"/>
      <c r="C190" s="24" t="s">
        <v>173</v>
      </c>
      <c r="D190" s="91"/>
      <c r="E190" s="131"/>
      <c r="F190" s="74"/>
    </row>
    <row r="191" spans="1:6" ht="12.75">
      <c r="A191" s="8">
        <v>75411</v>
      </c>
      <c r="B191" s="6"/>
      <c r="C191" s="8" t="s">
        <v>44</v>
      </c>
      <c r="D191" s="155">
        <f>SUM(D193:D234)</f>
        <v>2887451.4</v>
      </c>
      <c r="E191" s="155">
        <f>SUM(E193:E234)</f>
        <v>1479325.7699999998</v>
      </c>
      <c r="F191" s="84">
        <f>(E191/D191*100)</f>
        <v>51.23292360868826</v>
      </c>
    </row>
    <row r="192" spans="1:6" ht="12.75">
      <c r="A192" s="10"/>
      <c r="B192" s="11"/>
      <c r="C192" s="10" t="s">
        <v>45</v>
      </c>
      <c r="D192" s="85"/>
      <c r="E192" s="143"/>
      <c r="F192" s="77"/>
    </row>
    <row r="193" spans="1:6" ht="12.75">
      <c r="A193" s="39"/>
      <c r="B193" s="36">
        <v>3070</v>
      </c>
      <c r="C193" s="39" t="s">
        <v>112</v>
      </c>
      <c r="D193" s="102">
        <v>167899.04</v>
      </c>
      <c r="E193" s="135">
        <v>82757.87</v>
      </c>
      <c r="F193" s="73">
        <f>(E193/D193*100)</f>
        <v>49.29025800266636</v>
      </c>
    </row>
    <row r="194" spans="1:6" ht="12.75">
      <c r="A194" s="39"/>
      <c r="B194" s="36"/>
      <c r="C194" s="39" t="s">
        <v>113</v>
      </c>
      <c r="D194" s="102"/>
      <c r="E194" s="135"/>
      <c r="F194" s="73"/>
    </row>
    <row r="195" spans="1:6" ht="12.75">
      <c r="A195" s="13"/>
      <c r="B195" s="14">
        <v>4010</v>
      </c>
      <c r="C195" s="19" t="s">
        <v>8</v>
      </c>
      <c r="D195" s="86">
        <v>60000</v>
      </c>
      <c r="E195" s="92">
        <v>26072.31</v>
      </c>
      <c r="F195" s="60">
        <f>(E195/D195*100)</f>
        <v>43.45385</v>
      </c>
    </row>
    <row r="196" spans="1:6" ht="12.75">
      <c r="A196" s="13"/>
      <c r="B196" s="14">
        <v>4040</v>
      </c>
      <c r="C196" s="19" t="s">
        <v>11</v>
      </c>
      <c r="D196" s="86">
        <v>5000</v>
      </c>
      <c r="E196" s="92">
        <v>2279.69</v>
      </c>
      <c r="F196" s="60">
        <f>(E196/D196*100)</f>
        <v>45.5938</v>
      </c>
    </row>
    <row r="197" spans="1:6" ht="12.75">
      <c r="A197" s="20"/>
      <c r="B197" s="22">
        <v>4050</v>
      </c>
      <c r="C197" s="21" t="s">
        <v>218</v>
      </c>
      <c r="D197" s="90">
        <v>2027000</v>
      </c>
      <c r="E197" s="124">
        <v>972568.88</v>
      </c>
      <c r="F197" s="70">
        <f>(E197/D197*100)</f>
        <v>47.9807044893932</v>
      </c>
    </row>
    <row r="198" spans="1:6" ht="12.75">
      <c r="A198" s="24"/>
      <c r="B198" s="26"/>
      <c r="C198" s="25" t="s">
        <v>219</v>
      </c>
      <c r="D198" s="91"/>
      <c r="E198" s="131"/>
      <c r="F198" s="74"/>
    </row>
    <row r="199" spans="1:6" ht="12.75">
      <c r="A199" s="20"/>
      <c r="B199" s="22">
        <v>4060</v>
      </c>
      <c r="C199" s="21" t="s">
        <v>115</v>
      </c>
      <c r="D199" s="90">
        <v>130000</v>
      </c>
      <c r="E199" s="124">
        <v>18760</v>
      </c>
      <c r="F199" s="70">
        <f>(E199/D199*100)</f>
        <v>14.430769230769231</v>
      </c>
    </row>
    <row r="200" spans="1:6" ht="12.75">
      <c r="A200" s="24"/>
      <c r="B200" s="26"/>
      <c r="C200" s="25" t="s">
        <v>116</v>
      </c>
      <c r="D200" s="91"/>
      <c r="E200" s="131"/>
      <c r="F200" s="74"/>
    </row>
    <row r="201" spans="1:6" ht="12.75">
      <c r="A201" s="20"/>
      <c r="B201" s="22">
        <v>4070</v>
      </c>
      <c r="C201" s="21" t="s">
        <v>114</v>
      </c>
      <c r="D201" s="90">
        <v>169000</v>
      </c>
      <c r="E201" s="124">
        <v>154147.55</v>
      </c>
      <c r="F201" s="70">
        <f>(E201/D201*100)</f>
        <v>91.21156804733727</v>
      </c>
    </row>
    <row r="202" spans="1:6" ht="12.75">
      <c r="A202" s="39"/>
      <c r="B202" s="36"/>
      <c r="C202" s="40" t="s">
        <v>207</v>
      </c>
      <c r="D202" s="102"/>
      <c r="E202" s="135"/>
      <c r="F202" s="73"/>
    </row>
    <row r="203" spans="1:6" ht="12.75">
      <c r="A203" s="39"/>
      <c r="B203" s="36"/>
      <c r="C203" s="40" t="s">
        <v>208</v>
      </c>
      <c r="D203" s="102"/>
      <c r="E203" s="135"/>
      <c r="F203" s="73"/>
    </row>
    <row r="204" spans="1:6" ht="12.75">
      <c r="A204" s="13"/>
      <c r="B204" s="14">
        <v>4110</v>
      </c>
      <c r="C204" s="19" t="s">
        <v>12</v>
      </c>
      <c r="D204" s="86">
        <v>9500</v>
      </c>
      <c r="E204" s="92">
        <v>4516.49</v>
      </c>
      <c r="F204" s="60">
        <f>(E204/D204*100)</f>
        <v>47.541999999999994</v>
      </c>
    </row>
    <row r="205" spans="1:6" ht="12.75">
      <c r="A205" s="13"/>
      <c r="B205" s="14">
        <v>4120</v>
      </c>
      <c r="C205" s="19" t="s">
        <v>13</v>
      </c>
      <c r="D205" s="86">
        <v>1500</v>
      </c>
      <c r="E205" s="92">
        <v>694.62</v>
      </c>
      <c r="F205" s="60">
        <f>(E205/D205*100)</f>
        <v>46.308</v>
      </c>
    </row>
    <row r="206" spans="1:6" ht="12.75">
      <c r="A206" s="20"/>
      <c r="B206" s="22">
        <v>4170</v>
      </c>
      <c r="C206" s="19" t="s">
        <v>92</v>
      </c>
      <c r="D206" s="119">
        <v>1200</v>
      </c>
      <c r="E206" s="142">
        <v>0</v>
      </c>
      <c r="F206" s="120">
        <f>(E206/D206*100)</f>
        <v>0</v>
      </c>
    </row>
    <row r="207" spans="1:6" ht="12.75">
      <c r="A207" s="20"/>
      <c r="B207" s="22">
        <v>4180</v>
      </c>
      <c r="C207" s="21" t="s">
        <v>117</v>
      </c>
      <c r="D207" s="90">
        <v>80400.96</v>
      </c>
      <c r="E207" s="124">
        <v>80400.96</v>
      </c>
      <c r="F207" s="70">
        <f>(E207/D207*100)</f>
        <v>100</v>
      </c>
    </row>
    <row r="208" spans="1:6" ht="12.75">
      <c r="A208" s="24"/>
      <c r="B208" s="26"/>
      <c r="C208" s="25" t="s">
        <v>118</v>
      </c>
      <c r="D208" s="91"/>
      <c r="E208" s="131"/>
      <c r="F208" s="74"/>
    </row>
    <row r="209" spans="1:6" ht="12.75">
      <c r="A209" s="13"/>
      <c r="B209" s="14">
        <v>4210</v>
      </c>
      <c r="C209" s="19" t="s">
        <v>14</v>
      </c>
      <c r="D209" s="86">
        <v>54000</v>
      </c>
      <c r="E209" s="92">
        <v>38185.66</v>
      </c>
      <c r="F209" s="60">
        <f>(E209/D209*100)</f>
        <v>70.7141851851852</v>
      </c>
    </row>
    <row r="210" spans="1:6" ht="12.75">
      <c r="A210" s="13"/>
      <c r="B210" s="14">
        <v>4220</v>
      </c>
      <c r="C210" s="19" t="s">
        <v>46</v>
      </c>
      <c r="D210" s="86">
        <v>1000</v>
      </c>
      <c r="E210" s="92">
        <v>232.79</v>
      </c>
      <c r="F210" s="60">
        <f>(E210/D210*100)</f>
        <v>23.279</v>
      </c>
    </row>
    <row r="211" spans="1:6" ht="12.75">
      <c r="A211" s="20"/>
      <c r="B211" s="22">
        <v>4230</v>
      </c>
      <c r="C211" s="21" t="s">
        <v>175</v>
      </c>
      <c r="D211" s="90">
        <v>1000</v>
      </c>
      <c r="E211" s="124">
        <v>45.4</v>
      </c>
      <c r="F211" s="70">
        <f>(E211/D211*100)</f>
        <v>4.539999999999999</v>
      </c>
    </row>
    <row r="212" spans="1:6" ht="12.75">
      <c r="A212" s="24"/>
      <c r="B212" s="26"/>
      <c r="C212" s="25" t="s">
        <v>176</v>
      </c>
      <c r="D212" s="91"/>
      <c r="E212" s="131"/>
      <c r="F212" s="74"/>
    </row>
    <row r="213" spans="1:6" ht="12.75">
      <c r="A213" s="13"/>
      <c r="B213" s="14">
        <v>4250</v>
      </c>
      <c r="C213" s="19" t="s">
        <v>136</v>
      </c>
      <c r="D213" s="86">
        <v>6000</v>
      </c>
      <c r="E213" s="92">
        <v>2967.27</v>
      </c>
      <c r="F213" s="60">
        <f aca="true" t="shared" si="7" ref="F213:F219">(E213/D213*100)</f>
        <v>49.4545</v>
      </c>
    </row>
    <row r="214" spans="1:6" ht="12.75">
      <c r="A214" s="13"/>
      <c r="B214" s="14">
        <v>4260</v>
      </c>
      <c r="C214" s="19" t="s">
        <v>15</v>
      </c>
      <c r="D214" s="86">
        <v>55000</v>
      </c>
      <c r="E214" s="92">
        <v>41163.88</v>
      </c>
      <c r="F214" s="60">
        <f t="shared" si="7"/>
        <v>74.84341818181818</v>
      </c>
    </row>
    <row r="215" spans="1:6" ht="12.75">
      <c r="A215" s="13"/>
      <c r="B215" s="14">
        <v>4270</v>
      </c>
      <c r="C215" s="19" t="s">
        <v>16</v>
      </c>
      <c r="D215" s="86">
        <v>6000</v>
      </c>
      <c r="E215" s="92">
        <v>2040.94</v>
      </c>
      <c r="F215" s="60">
        <f t="shared" si="7"/>
        <v>34.01566666666667</v>
      </c>
    </row>
    <row r="216" spans="1:6" ht="12.75">
      <c r="A216" s="13"/>
      <c r="B216" s="14">
        <v>4280</v>
      </c>
      <c r="C216" s="19" t="s">
        <v>28</v>
      </c>
      <c r="D216" s="86">
        <v>15000</v>
      </c>
      <c r="E216" s="92">
        <v>4906.1</v>
      </c>
      <c r="F216" s="60">
        <f t="shared" si="7"/>
        <v>32.70733333333334</v>
      </c>
    </row>
    <row r="217" spans="1:6" ht="12.75">
      <c r="A217" s="13"/>
      <c r="B217" s="14">
        <v>4300</v>
      </c>
      <c r="C217" s="19" t="s">
        <v>7</v>
      </c>
      <c r="D217" s="86">
        <v>39451.4</v>
      </c>
      <c r="E217" s="92">
        <v>22465.06</v>
      </c>
      <c r="F217" s="60">
        <f t="shared" si="7"/>
        <v>56.94363191166853</v>
      </c>
    </row>
    <row r="218" spans="1:6" ht="12.75">
      <c r="A218" s="13"/>
      <c r="B218" s="14">
        <v>4350</v>
      </c>
      <c r="C218" s="19" t="s">
        <v>93</v>
      </c>
      <c r="D218" s="86">
        <v>6500</v>
      </c>
      <c r="E218" s="92">
        <v>2515.64</v>
      </c>
      <c r="F218" s="60">
        <f t="shared" si="7"/>
        <v>38.70215384615384</v>
      </c>
    </row>
    <row r="219" spans="1:6" ht="12.75">
      <c r="A219" s="20"/>
      <c r="B219" s="170">
        <v>4360</v>
      </c>
      <c r="C219" s="136" t="s">
        <v>121</v>
      </c>
      <c r="D219" s="70">
        <v>9000</v>
      </c>
      <c r="E219" s="90">
        <v>3964.71</v>
      </c>
      <c r="F219" s="70">
        <f t="shared" si="7"/>
        <v>44.05233333333333</v>
      </c>
    </row>
    <row r="220" spans="1:6" ht="12.75">
      <c r="A220" s="39"/>
      <c r="B220" s="179"/>
      <c r="C220" s="80" t="s">
        <v>211</v>
      </c>
      <c r="D220" s="73"/>
      <c r="E220" s="102"/>
      <c r="F220" s="73"/>
    </row>
    <row r="221" spans="1:6" ht="12.75">
      <c r="A221" s="39"/>
      <c r="B221" s="179"/>
      <c r="C221" s="133" t="s">
        <v>212</v>
      </c>
      <c r="D221" s="73"/>
      <c r="E221" s="102"/>
      <c r="F221" s="73"/>
    </row>
    <row r="222" spans="1:6" ht="12.75">
      <c r="A222" s="20"/>
      <c r="B222" s="170">
        <v>4370</v>
      </c>
      <c r="C222" s="136" t="s">
        <v>121</v>
      </c>
      <c r="D222" s="70">
        <v>8100</v>
      </c>
      <c r="E222" s="90">
        <v>2630.88</v>
      </c>
      <c r="F222" s="70">
        <f>(E222/D222*100)</f>
        <v>32.480000000000004</v>
      </c>
    </row>
    <row r="223" spans="1:6" ht="12.75">
      <c r="A223" s="39"/>
      <c r="B223" s="179"/>
      <c r="C223" s="140" t="s">
        <v>211</v>
      </c>
      <c r="D223" s="73"/>
      <c r="E223" s="102"/>
      <c r="F223" s="73"/>
    </row>
    <row r="224" spans="1:6" ht="12.75">
      <c r="A224" s="24"/>
      <c r="B224" s="163"/>
      <c r="C224" s="133" t="s">
        <v>213</v>
      </c>
      <c r="D224" s="74"/>
      <c r="E224" s="91"/>
      <c r="F224" s="74"/>
    </row>
    <row r="225" spans="1:6" ht="12.75">
      <c r="A225" s="13"/>
      <c r="B225" s="14">
        <v>4410</v>
      </c>
      <c r="C225" s="19" t="s">
        <v>17</v>
      </c>
      <c r="D225" s="86">
        <v>5000</v>
      </c>
      <c r="E225" s="92">
        <v>3641.27</v>
      </c>
      <c r="F225" s="60">
        <f>(E225/D225*100)</f>
        <v>72.8254</v>
      </c>
    </row>
    <row r="226" spans="1:6" ht="12.75">
      <c r="A226" s="13"/>
      <c r="B226" s="14">
        <v>4430</v>
      </c>
      <c r="C226" s="40" t="s">
        <v>18</v>
      </c>
      <c r="D226" s="86">
        <v>5000</v>
      </c>
      <c r="E226" s="92">
        <v>1248.45</v>
      </c>
      <c r="F226" s="60">
        <f>(E226/D226*100)</f>
        <v>24.969</v>
      </c>
    </row>
    <row r="227" spans="1:6" ht="12.75">
      <c r="A227" s="13"/>
      <c r="B227" s="14">
        <v>4440</v>
      </c>
      <c r="C227" s="19" t="s">
        <v>19</v>
      </c>
      <c r="D227" s="86">
        <v>2000</v>
      </c>
      <c r="E227" s="92">
        <v>1571.76</v>
      </c>
      <c r="F227" s="60">
        <f>(E227/D227*100)</f>
        <v>78.58800000000001</v>
      </c>
    </row>
    <row r="228" spans="1:6" ht="12.75">
      <c r="A228" s="20"/>
      <c r="B228" s="22">
        <v>4480</v>
      </c>
      <c r="C228" s="21" t="s">
        <v>20</v>
      </c>
      <c r="D228" s="92">
        <v>15000</v>
      </c>
      <c r="E228" s="92">
        <v>7257.6</v>
      </c>
      <c r="F228" s="60">
        <f>(E228/D228*100)</f>
        <v>48.38400000000001</v>
      </c>
    </row>
    <row r="229" spans="1:6" ht="12.75">
      <c r="A229" s="20"/>
      <c r="B229" s="170">
        <v>4520</v>
      </c>
      <c r="C229" s="136" t="s">
        <v>215</v>
      </c>
      <c r="D229" s="135">
        <v>400</v>
      </c>
      <c r="E229" s="73">
        <v>328.06</v>
      </c>
      <c r="F229" s="37">
        <f>(E229/D229*100)</f>
        <v>82.015</v>
      </c>
    </row>
    <row r="230" spans="1:6" ht="12.75">
      <c r="A230" s="24"/>
      <c r="B230" s="163"/>
      <c r="C230" s="133" t="s">
        <v>94</v>
      </c>
      <c r="D230" s="131"/>
      <c r="E230" s="74"/>
      <c r="F230" s="27"/>
    </row>
    <row r="231" spans="1:6" ht="12.75">
      <c r="A231" s="198"/>
      <c r="B231" s="201">
        <v>4700</v>
      </c>
      <c r="C231" s="140" t="s">
        <v>122</v>
      </c>
      <c r="D231" s="73">
        <v>1500</v>
      </c>
      <c r="E231" s="37">
        <v>300</v>
      </c>
      <c r="F231" s="37">
        <f>(E231/D231*100)</f>
        <v>20</v>
      </c>
    </row>
    <row r="232" spans="1:6" ht="12.75">
      <c r="A232" s="139"/>
      <c r="B232" s="39"/>
      <c r="C232" s="140" t="s">
        <v>123</v>
      </c>
      <c r="D232" s="73"/>
      <c r="E232" s="37"/>
      <c r="F232" s="37"/>
    </row>
    <row r="233" spans="1:6" ht="12.75">
      <c r="A233" s="198"/>
      <c r="B233" s="20">
        <v>4750</v>
      </c>
      <c r="C233" s="136" t="s">
        <v>126</v>
      </c>
      <c r="D233" s="70">
        <v>6000</v>
      </c>
      <c r="E233" s="23">
        <v>1661.93</v>
      </c>
      <c r="F233" s="23">
        <f>(E233/D233*100)</f>
        <v>27.698833333333333</v>
      </c>
    </row>
    <row r="234" spans="1:6" ht="12.75">
      <c r="A234" s="199"/>
      <c r="B234" s="24"/>
      <c r="C234" s="133" t="s">
        <v>127</v>
      </c>
      <c r="D234" s="74"/>
      <c r="E234" s="27"/>
      <c r="F234" s="27"/>
    </row>
    <row r="235" spans="1:6" ht="12.75">
      <c r="A235" s="16">
        <v>75412</v>
      </c>
      <c r="B235" s="47"/>
      <c r="C235" s="46" t="s">
        <v>151</v>
      </c>
      <c r="D235" s="79">
        <f>SUM(D236)</f>
        <v>1000</v>
      </c>
      <c r="E235" s="172">
        <f>SUM(E236)</f>
        <v>0</v>
      </c>
      <c r="F235" s="71">
        <f>(E235/D235*100)</f>
        <v>0</v>
      </c>
    </row>
    <row r="236" spans="1:6" ht="12.75">
      <c r="A236" s="39"/>
      <c r="B236" s="22">
        <v>6300</v>
      </c>
      <c r="C236" s="21" t="s">
        <v>130</v>
      </c>
      <c r="D236" s="90">
        <v>1000</v>
      </c>
      <c r="E236" s="124">
        <v>0</v>
      </c>
      <c r="F236" s="70">
        <f>(E236/D236*100)</f>
        <v>0</v>
      </c>
    </row>
    <row r="237" spans="1:6" ht="12.75">
      <c r="A237" s="39"/>
      <c r="B237" s="36"/>
      <c r="C237" s="40" t="s">
        <v>131</v>
      </c>
      <c r="D237" s="102"/>
      <c r="E237" s="135"/>
      <c r="F237" s="73"/>
    </row>
    <row r="238" spans="1:6" ht="12.75">
      <c r="A238" s="24"/>
      <c r="B238" s="26"/>
      <c r="C238" s="25" t="s">
        <v>132</v>
      </c>
      <c r="D238" s="91"/>
      <c r="E238" s="131"/>
      <c r="F238" s="74"/>
    </row>
    <row r="239" spans="1:6" ht="12.75">
      <c r="A239" s="46">
        <v>75414</v>
      </c>
      <c r="B239" s="47"/>
      <c r="C239" s="46" t="s">
        <v>164</v>
      </c>
      <c r="D239" s="79">
        <f>SUM(D240:D241)</f>
        <v>4000</v>
      </c>
      <c r="E239" s="172">
        <f>SUM(E240:E241)</f>
        <v>3953.04</v>
      </c>
      <c r="F239" s="71">
        <f>(E239/D239*100)</f>
        <v>98.82600000000001</v>
      </c>
    </row>
    <row r="240" spans="1:6" ht="12.75">
      <c r="A240" s="13"/>
      <c r="B240" s="14">
        <v>4210</v>
      </c>
      <c r="C240" s="19" t="s">
        <v>14</v>
      </c>
      <c r="D240" s="95">
        <v>553.04</v>
      </c>
      <c r="E240" s="162">
        <v>553.04</v>
      </c>
      <c r="F240" s="60">
        <f>(E240/D240*100)</f>
        <v>100</v>
      </c>
    </row>
    <row r="241" spans="1:6" ht="12.75">
      <c r="A241" s="13"/>
      <c r="B241" s="14">
        <v>4300</v>
      </c>
      <c r="C241" s="19" t="s">
        <v>7</v>
      </c>
      <c r="D241" s="86">
        <v>3446.96</v>
      </c>
      <c r="E241" s="92">
        <v>3400</v>
      </c>
      <c r="F241" s="60">
        <f>(E241/D241*100)</f>
        <v>98.63764012347112</v>
      </c>
    </row>
    <row r="242" spans="1:6" ht="12.75">
      <c r="A242" s="46">
        <v>75421</v>
      </c>
      <c r="B242" s="189"/>
      <c r="C242" s="16" t="s">
        <v>137</v>
      </c>
      <c r="D242" s="79">
        <f>SUM(D243:D265)</f>
        <v>194583</v>
      </c>
      <c r="E242" s="172">
        <f>SUM(E243:E265)</f>
        <v>84155.98999999999</v>
      </c>
      <c r="F242" s="71">
        <f>(E242/D242*100)</f>
        <v>43.249405138167255</v>
      </c>
    </row>
    <row r="243" spans="1:6" ht="12.75">
      <c r="A243" s="13"/>
      <c r="B243" s="26">
        <v>3020</v>
      </c>
      <c r="C243" s="39" t="s">
        <v>99</v>
      </c>
      <c r="D243" s="95">
        <v>500</v>
      </c>
      <c r="E243" s="162">
        <v>0</v>
      </c>
      <c r="F243" s="60">
        <f aca="true" t="shared" si="8" ref="F243:F252">(E243/D243*100)</f>
        <v>0</v>
      </c>
    </row>
    <row r="244" spans="1:6" ht="12.75">
      <c r="A244" s="13"/>
      <c r="B244" s="14">
        <v>4010</v>
      </c>
      <c r="C244" s="19" t="s">
        <v>8</v>
      </c>
      <c r="D244" s="95">
        <v>143732</v>
      </c>
      <c r="E244" s="162">
        <v>55262.07</v>
      </c>
      <c r="F244" s="60">
        <f>(E244/D244*100)</f>
        <v>38.447993487880225</v>
      </c>
    </row>
    <row r="245" spans="1:6" ht="12.75">
      <c r="A245" s="13"/>
      <c r="B245" s="14">
        <v>4040</v>
      </c>
      <c r="C245" s="19" t="s">
        <v>11</v>
      </c>
      <c r="D245" s="95">
        <v>9370</v>
      </c>
      <c r="E245" s="162">
        <v>9324.3</v>
      </c>
      <c r="F245" s="60">
        <f>(E245/D245*100)</f>
        <v>99.51227321237994</v>
      </c>
    </row>
    <row r="246" spans="1:6" ht="12.75">
      <c r="A246" s="13"/>
      <c r="B246" s="14">
        <v>4110</v>
      </c>
      <c r="C246" s="19" t="s">
        <v>12</v>
      </c>
      <c r="D246" s="162">
        <v>23257</v>
      </c>
      <c r="E246" s="162">
        <v>9796.95</v>
      </c>
      <c r="F246" s="60">
        <f t="shared" si="8"/>
        <v>42.12473663843144</v>
      </c>
    </row>
    <row r="247" spans="1:6" ht="12.75">
      <c r="A247" s="24"/>
      <c r="B247" s="14">
        <v>4120</v>
      </c>
      <c r="C247" s="19" t="s">
        <v>13</v>
      </c>
      <c r="D247" s="100">
        <v>3751</v>
      </c>
      <c r="E247" s="100">
        <v>1649.11</v>
      </c>
      <c r="F247" s="60">
        <f t="shared" si="8"/>
        <v>43.9645427885897</v>
      </c>
    </row>
    <row r="248" spans="1:6" ht="12.75">
      <c r="A248" s="13"/>
      <c r="B248" s="14">
        <v>4210</v>
      </c>
      <c r="C248" s="19" t="s">
        <v>14</v>
      </c>
      <c r="D248" s="86">
        <v>301</v>
      </c>
      <c r="E248" s="92">
        <v>0</v>
      </c>
      <c r="F248" s="60">
        <f t="shared" si="8"/>
        <v>0</v>
      </c>
    </row>
    <row r="249" spans="1:6" ht="12.75">
      <c r="A249" s="13"/>
      <c r="B249" s="14">
        <v>4280</v>
      </c>
      <c r="C249" s="19" t="s">
        <v>28</v>
      </c>
      <c r="D249" s="86">
        <v>300</v>
      </c>
      <c r="E249" s="92">
        <v>0</v>
      </c>
      <c r="F249" s="74">
        <f t="shared" si="8"/>
        <v>0</v>
      </c>
    </row>
    <row r="250" spans="1:6" ht="12.75">
      <c r="A250" s="13"/>
      <c r="B250" s="14">
        <v>4300</v>
      </c>
      <c r="C250" s="19" t="s">
        <v>7</v>
      </c>
      <c r="D250" s="86">
        <v>120</v>
      </c>
      <c r="E250" s="92">
        <v>120</v>
      </c>
      <c r="F250" s="60">
        <f t="shared" si="8"/>
        <v>100</v>
      </c>
    </row>
    <row r="251" spans="1:6" ht="12" customHeight="1">
      <c r="A251" s="13"/>
      <c r="B251" s="14">
        <v>4350</v>
      </c>
      <c r="C251" s="19" t="s">
        <v>93</v>
      </c>
      <c r="D251" s="86">
        <v>801</v>
      </c>
      <c r="E251" s="92">
        <v>389.82</v>
      </c>
      <c r="F251" s="60">
        <f t="shared" si="8"/>
        <v>48.666666666666664</v>
      </c>
    </row>
    <row r="252" spans="1:6" ht="12" customHeight="1">
      <c r="A252" s="20"/>
      <c r="B252" s="170">
        <v>4360</v>
      </c>
      <c r="C252" s="136" t="s">
        <v>121</v>
      </c>
      <c r="D252" s="70">
        <v>1750</v>
      </c>
      <c r="E252" s="90">
        <v>756.4</v>
      </c>
      <c r="F252" s="70">
        <f t="shared" si="8"/>
        <v>43.22285714285714</v>
      </c>
    </row>
    <row r="253" spans="1:6" ht="12" customHeight="1">
      <c r="A253" s="39"/>
      <c r="B253" s="179"/>
      <c r="C253" s="80" t="s">
        <v>211</v>
      </c>
      <c r="D253" s="73"/>
      <c r="E253" s="102"/>
      <c r="F253" s="73"/>
    </row>
    <row r="254" spans="1:6" ht="12" customHeight="1">
      <c r="A254" s="39"/>
      <c r="B254" s="179"/>
      <c r="C254" s="133" t="s">
        <v>212</v>
      </c>
      <c r="D254" s="73"/>
      <c r="E254" s="102"/>
      <c r="F254" s="74"/>
    </row>
    <row r="255" spans="1:6" ht="12" customHeight="1">
      <c r="A255" s="20"/>
      <c r="B255" s="170">
        <v>4370</v>
      </c>
      <c r="C255" s="136" t="s">
        <v>121</v>
      </c>
      <c r="D255" s="70">
        <v>1000</v>
      </c>
      <c r="E255" s="90">
        <v>617.41</v>
      </c>
      <c r="F255" s="73">
        <f>(E255/D255*100)</f>
        <v>61.741</v>
      </c>
    </row>
    <row r="256" spans="1:6" ht="12" customHeight="1">
      <c r="A256" s="39"/>
      <c r="B256" s="179"/>
      <c r="C256" s="140" t="s">
        <v>211</v>
      </c>
      <c r="D256" s="73"/>
      <c r="E256" s="102"/>
      <c r="F256" s="73"/>
    </row>
    <row r="257" spans="1:6" ht="12" customHeight="1">
      <c r="A257" s="24"/>
      <c r="B257" s="163"/>
      <c r="C257" s="133" t="s">
        <v>213</v>
      </c>
      <c r="D257" s="74"/>
      <c r="E257" s="91"/>
      <c r="F257" s="74"/>
    </row>
    <row r="258" spans="1:6" ht="12" customHeight="1">
      <c r="A258" s="39"/>
      <c r="B258" s="36">
        <v>4400</v>
      </c>
      <c r="C258" s="165" t="s">
        <v>209</v>
      </c>
      <c r="D258" s="135">
        <v>4500</v>
      </c>
      <c r="E258" s="73">
        <v>3285.86</v>
      </c>
      <c r="F258" s="37">
        <f>(E258/D258*100)</f>
        <v>73.01911111111112</v>
      </c>
    </row>
    <row r="259" spans="1:6" ht="12" customHeight="1">
      <c r="A259" s="24"/>
      <c r="B259" s="26"/>
      <c r="C259" s="175" t="s">
        <v>210</v>
      </c>
      <c r="D259" s="131"/>
      <c r="E259" s="74"/>
      <c r="F259" s="27"/>
    </row>
    <row r="260" spans="1:6" ht="12" customHeight="1">
      <c r="A260" s="13"/>
      <c r="B260" s="164">
        <v>4410</v>
      </c>
      <c r="C260" s="19" t="s">
        <v>17</v>
      </c>
      <c r="D260" s="74">
        <v>1000</v>
      </c>
      <c r="E260" s="91">
        <v>596.43</v>
      </c>
      <c r="F260" s="74">
        <f>(E260/D260*100)</f>
        <v>59.642999999999994</v>
      </c>
    </row>
    <row r="261" spans="1:6" ht="12" customHeight="1">
      <c r="A261" s="13"/>
      <c r="B261" s="164">
        <v>4440</v>
      </c>
      <c r="C261" s="19" t="s">
        <v>19</v>
      </c>
      <c r="D261" s="60">
        <v>3200</v>
      </c>
      <c r="E261" s="86">
        <v>2357.64</v>
      </c>
      <c r="F261" s="60">
        <f>(E261/D261*100)</f>
        <v>73.67625</v>
      </c>
    </row>
    <row r="262" spans="1:6" ht="12" customHeight="1">
      <c r="A262" s="39"/>
      <c r="B262" s="181">
        <v>4700</v>
      </c>
      <c r="C262" s="140" t="s">
        <v>122</v>
      </c>
      <c r="D262" s="73">
        <v>600</v>
      </c>
      <c r="E262" s="102">
        <v>0</v>
      </c>
      <c r="F262" s="73">
        <f>(E262/D262*100)</f>
        <v>0</v>
      </c>
    </row>
    <row r="263" spans="1:6" ht="12" customHeight="1">
      <c r="A263" s="39"/>
      <c r="B263" s="179"/>
      <c r="C263" s="140" t="s">
        <v>123</v>
      </c>
      <c r="D263" s="73"/>
      <c r="E263" s="102"/>
      <c r="F263" s="73"/>
    </row>
    <row r="264" spans="1:6" ht="12" customHeight="1">
      <c r="A264" s="20"/>
      <c r="B264" s="170">
        <v>4750</v>
      </c>
      <c r="C264" s="136" t="s">
        <v>126</v>
      </c>
      <c r="D264" s="70">
        <v>401</v>
      </c>
      <c r="E264" s="90">
        <v>0</v>
      </c>
      <c r="F264" s="70">
        <f>(E264/D264*100)</f>
        <v>0</v>
      </c>
    </row>
    <row r="265" spans="1:6" ht="12" customHeight="1" thickBot="1">
      <c r="A265" s="24"/>
      <c r="B265" s="163"/>
      <c r="C265" s="133" t="s">
        <v>127</v>
      </c>
      <c r="D265" s="74"/>
      <c r="E265" s="91"/>
      <c r="F265" s="74"/>
    </row>
    <row r="266" spans="1:6" ht="16.5" thickBot="1">
      <c r="A266" s="29">
        <v>757</v>
      </c>
      <c r="B266" s="177"/>
      <c r="C266" s="30" t="s">
        <v>48</v>
      </c>
      <c r="D266" s="93">
        <f>SUM(D267,D274)</f>
        <v>1307506</v>
      </c>
      <c r="E266" s="93">
        <f>SUM(E267,E274)</f>
        <v>179871.68</v>
      </c>
      <c r="F266" s="93">
        <f>(E266/D266*100)</f>
        <v>13.756853123427348</v>
      </c>
    </row>
    <row r="267" spans="1:6" ht="12.75">
      <c r="A267" s="46">
        <v>75702</v>
      </c>
      <c r="B267" s="47"/>
      <c r="C267" s="148" t="s">
        <v>108</v>
      </c>
      <c r="D267" s="219">
        <f>SUM(D269:D270)</f>
        <v>715432</v>
      </c>
      <c r="E267" s="113">
        <f>SUM(E269:E270)</f>
        <v>179871.68</v>
      </c>
      <c r="F267" s="48">
        <f>(E267/D267*100)</f>
        <v>25.14168781938745</v>
      </c>
    </row>
    <row r="268" spans="1:6" ht="15.75">
      <c r="A268" s="10"/>
      <c r="B268" s="11"/>
      <c r="C268" s="10" t="s">
        <v>109</v>
      </c>
      <c r="D268" s="220"/>
      <c r="E268" s="109"/>
      <c r="F268" s="107"/>
    </row>
    <row r="269" spans="1:6" ht="12.75">
      <c r="A269" s="8"/>
      <c r="B269" s="14">
        <v>4300</v>
      </c>
      <c r="C269" s="19" t="s">
        <v>7</v>
      </c>
      <c r="D269" s="86">
        <v>250000</v>
      </c>
      <c r="E269" s="60">
        <v>0</v>
      </c>
      <c r="F269" s="15">
        <f>(E269/D269*100)</f>
        <v>0</v>
      </c>
    </row>
    <row r="270" spans="1:6" ht="12.75">
      <c r="A270" s="20"/>
      <c r="B270" s="22">
        <v>8070</v>
      </c>
      <c r="C270" s="20" t="s">
        <v>200</v>
      </c>
      <c r="D270" s="110">
        <v>465432</v>
      </c>
      <c r="E270" s="72">
        <v>179871.68</v>
      </c>
      <c r="F270" s="23">
        <f>(E270/D270*100)</f>
        <v>38.64617817425531</v>
      </c>
    </row>
    <row r="271" spans="1:6" ht="12.75">
      <c r="A271" s="39"/>
      <c r="B271" s="36"/>
      <c r="C271" s="39" t="s">
        <v>201</v>
      </c>
      <c r="D271" s="110"/>
      <c r="E271" s="72"/>
      <c r="F271" s="98"/>
    </row>
    <row r="272" spans="1:6" ht="12.75">
      <c r="A272" s="39"/>
      <c r="B272" s="36"/>
      <c r="C272" s="39" t="s">
        <v>202</v>
      </c>
      <c r="D272" s="110"/>
      <c r="E272" s="72"/>
      <c r="F272" s="98"/>
    </row>
    <row r="273" spans="1:6" ht="12.75">
      <c r="A273" s="24"/>
      <c r="B273" s="26"/>
      <c r="C273" s="24" t="s">
        <v>203</v>
      </c>
      <c r="D273" s="110"/>
      <c r="E273" s="72"/>
      <c r="F273" s="98"/>
    </row>
    <row r="274" spans="1:6" ht="12.75">
      <c r="A274" s="46">
        <v>75704</v>
      </c>
      <c r="B274" s="47"/>
      <c r="C274" s="46" t="s">
        <v>196</v>
      </c>
      <c r="D274" s="111">
        <f>SUM(D277:D277)</f>
        <v>592074</v>
      </c>
      <c r="E274" s="71">
        <f>SUM(E277:E277)</f>
        <v>0</v>
      </c>
      <c r="F274" s="48">
        <f>(E274/D274*100)</f>
        <v>0</v>
      </c>
    </row>
    <row r="275" spans="1:6" ht="12.75">
      <c r="A275" s="8"/>
      <c r="B275" s="6"/>
      <c r="C275" s="8" t="s">
        <v>197</v>
      </c>
      <c r="D275" s="83"/>
      <c r="E275" s="84"/>
      <c r="F275" s="216"/>
    </row>
    <row r="276" spans="1:6" ht="12.75">
      <c r="A276" s="10"/>
      <c r="B276" s="11"/>
      <c r="C276" s="10" t="s">
        <v>198</v>
      </c>
      <c r="D276" s="85"/>
      <c r="E276" s="77"/>
      <c r="F276" s="12"/>
    </row>
    <row r="277" spans="1:6" ht="13.5" thickBot="1">
      <c r="A277" s="20"/>
      <c r="B277" s="22">
        <v>8020</v>
      </c>
      <c r="C277" s="208" t="s">
        <v>199</v>
      </c>
      <c r="D277" s="90">
        <v>592074</v>
      </c>
      <c r="E277" s="70">
        <v>0</v>
      </c>
      <c r="F277" s="23">
        <f>(E277/D277*100)</f>
        <v>0</v>
      </c>
    </row>
    <row r="278" spans="1:6" ht="16.5" thickBot="1">
      <c r="A278" s="29">
        <v>758</v>
      </c>
      <c r="B278" s="177"/>
      <c r="C278" s="30" t="s">
        <v>165</v>
      </c>
      <c r="D278" s="93">
        <f>SUM(D279,D283)</f>
        <v>232480.6</v>
      </c>
      <c r="E278" s="93">
        <f>SUM(E279,E283)</f>
        <v>38113</v>
      </c>
      <c r="F278" s="93">
        <f>(E278/D278*100)</f>
        <v>16.394056106186923</v>
      </c>
    </row>
    <row r="279" spans="1:6" ht="12.75">
      <c r="A279" s="148">
        <v>75801</v>
      </c>
      <c r="B279" s="148"/>
      <c r="C279" s="221" t="s">
        <v>177</v>
      </c>
      <c r="D279" s="113">
        <f>SUM(D281:D282)</f>
        <v>38113</v>
      </c>
      <c r="E279" s="113">
        <f>SUM(E281:E282)</f>
        <v>38113</v>
      </c>
      <c r="F279" s="48">
        <f>(E279/D279*100)</f>
        <v>100</v>
      </c>
    </row>
    <row r="280" spans="1:6" ht="15.75">
      <c r="A280" s="10"/>
      <c r="B280" s="10"/>
      <c r="C280" s="176" t="s">
        <v>178</v>
      </c>
      <c r="D280" s="108"/>
      <c r="E280" s="109"/>
      <c r="F280" s="107"/>
    </row>
    <row r="281" spans="1:6" ht="12.75">
      <c r="A281" s="212"/>
      <c r="B281" s="20">
        <v>2940</v>
      </c>
      <c r="C281" s="170" t="s">
        <v>179</v>
      </c>
      <c r="D281" s="110">
        <v>38113</v>
      </c>
      <c r="E281" s="72">
        <v>38113</v>
      </c>
      <c r="F281" s="23">
        <f>(E281/D281*100)</f>
        <v>100</v>
      </c>
    </row>
    <row r="282" spans="1:6" ht="15.75">
      <c r="A282" s="213"/>
      <c r="B282" s="82"/>
      <c r="C282" s="66" t="s">
        <v>180</v>
      </c>
      <c r="D282" s="214"/>
      <c r="E282" s="214"/>
      <c r="F282" s="215"/>
    </row>
    <row r="283" spans="1:6" ht="12.75">
      <c r="A283" s="10">
        <v>75818</v>
      </c>
      <c r="B283" s="8"/>
      <c r="C283" s="222" t="s">
        <v>166</v>
      </c>
      <c r="D283" s="211">
        <f>SUM(D284)</f>
        <v>194367.6</v>
      </c>
      <c r="E283" s="211">
        <f>SUM(E284)</f>
        <v>0</v>
      </c>
      <c r="F283" s="216">
        <f aca="true" t="shared" si="9" ref="F283:F294">(E283/D283*100)</f>
        <v>0</v>
      </c>
    </row>
    <row r="284" spans="1:6" ht="13.5" thickBot="1">
      <c r="A284" s="8"/>
      <c r="B284" s="13">
        <v>4810</v>
      </c>
      <c r="C284" s="141" t="s">
        <v>138</v>
      </c>
      <c r="D284" s="86">
        <v>194367.6</v>
      </c>
      <c r="E284" s="60">
        <v>0</v>
      </c>
      <c r="F284" s="15">
        <f t="shared" si="9"/>
        <v>0</v>
      </c>
    </row>
    <row r="285" spans="1:6" ht="16.5" thickBot="1">
      <c r="A285" s="29">
        <v>801</v>
      </c>
      <c r="B285" s="29"/>
      <c r="C285" s="177" t="s">
        <v>49</v>
      </c>
      <c r="D285" s="126">
        <f>SUM(D286,D316,D324,D331,D361,D399,D407,D436,D460,D467)</f>
        <v>13227232.030000001</v>
      </c>
      <c r="E285" s="94">
        <f>SUM(E286,E316,E324,E331,E361,E399,E407,E436,E460,E467)</f>
        <v>6400668.589999998</v>
      </c>
      <c r="F285" s="93">
        <f t="shared" si="9"/>
        <v>48.39008324253307</v>
      </c>
    </row>
    <row r="286" spans="1:6" ht="12.75">
      <c r="A286" s="196">
        <v>80102</v>
      </c>
      <c r="B286" s="32"/>
      <c r="C286" s="33" t="s">
        <v>52</v>
      </c>
      <c r="D286" s="62">
        <f>SUM(D287:D315)</f>
        <v>815219</v>
      </c>
      <c r="E286" s="62">
        <f>SUM(E287:E315)</f>
        <v>404553.67</v>
      </c>
      <c r="F286" s="62">
        <f t="shared" si="9"/>
        <v>49.62515225969954</v>
      </c>
    </row>
    <row r="287" spans="1:6" ht="12.75">
      <c r="A287" s="139"/>
      <c r="B287" s="39">
        <v>3020</v>
      </c>
      <c r="C287" s="36" t="s">
        <v>99</v>
      </c>
      <c r="D287" s="73">
        <v>6172</v>
      </c>
      <c r="E287" s="73">
        <v>2031.81</v>
      </c>
      <c r="F287" s="73">
        <f t="shared" si="9"/>
        <v>32.919799092676605</v>
      </c>
    </row>
    <row r="288" spans="1:6" ht="12.75">
      <c r="A288" s="197"/>
      <c r="B288" s="13">
        <v>4010</v>
      </c>
      <c r="C288" s="81" t="s">
        <v>8</v>
      </c>
      <c r="D288" s="60">
        <v>528959</v>
      </c>
      <c r="E288" s="60">
        <v>247538.75</v>
      </c>
      <c r="F288" s="60">
        <f t="shared" si="9"/>
        <v>46.7973415708968</v>
      </c>
    </row>
    <row r="289" spans="1:6" ht="12.75">
      <c r="A289" s="197"/>
      <c r="B289" s="13">
        <v>4040</v>
      </c>
      <c r="C289" s="81" t="s">
        <v>11</v>
      </c>
      <c r="D289" s="60">
        <v>38900</v>
      </c>
      <c r="E289" s="60">
        <v>38099.58</v>
      </c>
      <c r="F289" s="60">
        <f t="shared" si="9"/>
        <v>97.94236503856042</v>
      </c>
    </row>
    <row r="290" spans="1:6" ht="12.75">
      <c r="A290" s="199"/>
      <c r="B290" s="24">
        <v>4110</v>
      </c>
      <c r="C290" s="133" t="s">
        <v>12</v>
      </c>
      <c r="D290" s="74">
        <v>88763</v>
      </c>
      <c r="E290" s="74">
        <v>43156.14</v>
      </c>
      <c r="F290" s="74">
        <f t="shared" si="9"/>
        <v>48.61951488796007</v>
      </c>
    </row>
    <row r="291" spans="1:6" ht="12.75">
      <c r="A291" s="197"/>
      <c r="B291" s="13">
        <v>4120</v>
      </c>
      <c r="C291" s="81" t="s">
        <v>13</v>
      </c>
      <c r="D291" s="60">
        <v>14100</v>
      </c>
      <c r="E291" s="60">
        <v>6433.07</v>
      </c>
      <c r="F291" s="60">
        <f t="shared" si="9"/>
        <v>45.62460992907801</v>
      </c>
    </row>
    <row r="292" spans="1:6" ht="12.75">
      <c r="A292" s="199"/>
      <c r="B292" s="24">
        <v>4170</v>
      </c>
      <c r="C292" s="81" t="s">
        <v>92</v>
      </c>
      <c r="D292" s="74">
        <v>4000</v>
      </c>
      <c r="E292" s="74">
        <v>1255</v>
      </c>
      <c r="F292" s="74">
        <f t="shared" si="9"/>
        <v>31.374999999999996</v>
      </c>
    </row>
    <row r="293" spans="1:6" ht="12.75">
      <c r="A293" s="199"/>
      <c r="B293" s="24">
        <v>4210</v>
      </c>
      <c r="C293" s="133" t="s">
        <v>14</v>
      </c>
      <c r="D293" s="74">
        <v>30766</v>
      </c>
      <c r="E293" s="74">
        <v>14580.64</v>
      </c>
      <c r="F293" s="74">
        <f t="shared" si="9"/>
        <v>47.392056165897415</v>
      </c>
    </row>
    <row r="294" spans="1:6" ht="12.75">
      <c r="A294" s="198"/>
      <c r="B294" s="20">
        <v>4240</v>
      </c>
      <c r="C294" s="136" t="s">
        <v>51</v>
      </c>
      <c r="D294" s="70">
        <v>2000</v>
      </c>
      <c r="E294" s="70">
        <v>908.48</v>
      </c>
      <c r="F294" s="70">
        <f t="shared" si="9"/>
        <v>45.42400000000001</v>
      </c>
    </row>
    <row r="295" spans="1:6" ht="12.75">
      <c r="A295" s="199"/>
      <c r="B295" s="24"/>
      <c r="C295" s="133" t="s">
        <v>50</v>
      </c>
      <c r="D295" s="74"/>
      <c r="E295" s="74"/>
      <c r="F295" s="74"/>
    </row>
    <row r="296" spans="1:6" ht="12.75">
      <c r="A296" s="197"/>
      <c r="B296" s="13">
        <v>4260</v>
      </c>
      <c r="C296" s="81" t="s">
        <v>15</v>
      </c>
      <c r="D296" s="60">
        <v>6060</v>
      </c>
      <c r="E296" s="60">
        <v>3173.95</v>
      </c>
      <c r="F296" s="60">
        <f aca="true" t="shared" si="10" ref="F296:F301">(E296/D296*100)</f>
        <v>52.37541254125412</v>
      </c>
    </row>
    <row r="297" spans="1:6" ht="12.75">
      <c r="A297" s="197"/>
      <c r="B297" s="13">
        <v>4270</v>
      </c>
      <c r="C297" s="81" t="s">
        <v>16</v>
      </c>
      <c r="D297" s="60">
        <v>1500</v>
      </c>
      <c r="E297" s="60">
        <v>727.92</v>
      </c>
      <c r="F297" s="60">
        <f t="shared" si="10"/>
        <v>48.528</v>
      </c>
    </row>
    <row r="298" spans="1:6" ht="12.75">
      <c r="A298" s="197"/>
      <c r="B298" s="13">
        <v>4280</v>
      </c>
      <c r="C298" s="81" t="s">
        <v>28</v>
      </c>
      <c r="D298" s="60">
        <v>1200</v>
      </c>
      <c r="E298" s="60">
        <v>200</v>
      </c>
      <c r="F298" s="60">
        <f t="shared" si="10"/>
        <v>16.666666666666664</v>
      </c>
    </row>
    <row r="299" spans="1:6" ht="12.75">
      <c r="A299" s="197"/>
      <c r="B299" s="13">
        <v>4300</v>
      </c>
      <c r="C299" s="81" t="s">
        <v>7</v>
      </c>
      <c r="D299" s="60">
        <v>2896</v>
      </c>
      <c r="E299" s="60">
        <v>972.29</v>
      </c>
      <c r="F299" s="60">
        <f t="shared" si="10"/>
        <v>33.573549723756905</v>
      </c>
    </row>
    <row r="300" spans="1:6" ht="12.75">
      <c r="A300" s="197"/>
      <c r="B300" s="13">
        <v>4350</v>
      </c>
      <c r="C300" s="81" t="s">
        <v>93</v>
      </c>
      <c r="D300" s="60">
        <v>1616</v>
      </c>
      <c r="E300" s="60">
        <v>793</v>
      </c>
      <c r="F300" s="60">
        <f t="shared" si="10"/>
        <v>49.07178217821782</v>
      </c>
    </row>
    <row r="301" spans="1:6" ht="12.75">
      <c r="A301" s="198"/>
      <c r="B301" s="20">
        <v>4370</v>
      </c>
      <c r="C301" s="136" t="s">
        <v>121</v>
      </c>
      <c r="D301" s="70">
        <v>4200</v>
      </c>
      <c r="E301" s="70">
        <v>1158.49</v>
      </c>
      <c r="F301" s="70">
        <f t="shared" si="10"/>
        <v>27.58309523809524</v>
      </c>
    </row>
    <row r="302" spans="1:6" ht="12.75">
      <c r="A302" s="139"/>
      <c r="B302" s="39"/>
      <c r="C302" s="140" t="s">
        <v>211</v>
      </c>
      <c r="D302" s="73"/>
      <c r="E302" s="73"/>
      <c r="F302" s="73"/>
    </row>
    <row r="303" spans="1:6" ht="12.75">
      <c r="A303" s="199"/>
      <c r="B303" s="24"/>
      <c r="C303" s="133" t="s">
        <v>213</v>
      </c>
      <c r="D303" s="74"/>
      <c r="E303" s="74"/>
      <c r="F303" s="74"/>
    </row>
    <row r="304" spans="1:6" ht="12.75">
      <c r="A304" s="39"/>
      <c r="B304" s="36">
        <v>4400</v>
      </c>
      <c r="C304" s="165" t="s">
        <v>209</v>
      </c>
      <c r="D304" s="135">
        <v>38800</v>
      </c>
      <c r="E304" s="73">
        <v>19168.68</v>
      </c>
      <c r="F304" s="37">
        <f>(E304/D304*100)</f>
        <v>49.40381443298969</v>
      </c>
    </row>
    <row r="305" spans="1:6" ht="12.75">
      <c r="A305" s="24"/>
      <c r="B305" s="26"/>
      <c r="C305" s="175" t="s">
        <v>210</v>
      </c>
      <c r="D305" s="131"/>
      <c r="E305" s="74"/>
      <c r="F305" s="27"/>
    </row>
    <row r="306" spans="1:6" ht="12.75">
      <c r="A306" s="197"/>
      <c r="B306" s="13">
        <v>4410</v>
      </c>
      <c r="C306" s="81" t="s">
        <v>17</v>
      </c>
      <c r="D306" s="74">
        <v>2000</v>
      </c>
      <c r="E306" s="74">
        <v>779.66</v>
      </c>
      <c r="F306" s="74">
        <f>(E306/D306*100)</f>
        <v>38.983000000000004</v>
      </c>
    </row>
    <row r="307" spans="1:6" ht="12.75">
      <c r="A307" s="197"/>
      <c r="B307" s="13">
        <v>4430</v>
      </c>
      <c r="C307" s="81" t="s">
        <v>18</v>
      </c>
      <c r="D307" s="60">
        <v>4000</v>
      </c>
      <c r="E307" s="60">
        <v>1163.5</v>
      </c>
      <c r="F307" s="60">
        <f>(E307/D307*100)</f>
        <v>29.0875</v>
      </c>
    </row>
    <row r="308" spans="1:6" ht="12.75">
      <c r="A308" s="197"/>
      <c r="B308" s="13">
        <v>4440</v>
      </c>
      <c r="C308" s="81" t="s">
        <v>19</v>
      </c>
      <c r="D308" s="60">
        <v>24896</v>
      </c>
      <c r="E308" s="60">
        <v>18672</v>
      </c>
      <c r="F308" s="60">
        <f>(E308/D308*100)</f>
        <v>75</v>
      </c>
    </row>
    <row r="309" spans="1:6" ht="12.75">
      <c r="A309" s="198"/>
      <c r="B309" s="201">
        <v>4700</v>
      </c>
      <c r="C309" s="140" t="s">
        <v>122</v>
      </c>
      <c r="D309" s="73">
        <v>1000</v>
      </c>
      <c r="E309" s="73">
        <v>260</v>
      </c>
      <c r="F309" s="73">
        <f>(E309/D309*100)</f>
        <v>26</v>
      </c>
    </row>
    <row r="310" spans="1:6" ht="12.75">
      <c r="A310" s="139"/>
      <c r="B310" s="39"/>
      <c r="C310" s="140" t="s">
        <v>123</v>
      </c>
      <c r="D310" s="73"/>
      <c r="E310" s="73"/>
      <c r="F310" s="73"/>
    </row>
    <row r="311" spans="1:6" ht="12.75">
      <c r="A311" s="198"/>
      <c r="B311" s="20">
        <v>4740</v>
      </c>
      <c r="C311" s="136" t="s">
        <v>124</v>
      </c>
      <c r="D311" s="70">
        <v>1045</v>
      </c>
      <c r="E311" s="70">
        <v>11.9</v>
      </c>
      <c r="F311" s="70">
        <f>(E311/D311*100)</f>
        <v>1.1387559808612442</v>
      </c>
    </row>
    <row r="312" spans="1:6" ht="12.75">
      <c r="A312" s="139"/>
      <c r="B312" s="39"/>
      <c r="C312" s="80" t="s">
        <v>125</v>
      </c>
      <c r="D312" s="73"/>
      <c r="E312" s="73"/>
      <c r="F312" s="73"/>
    </row>
    <row r="313" spans="1:6" ht="12.75">
      <c r="A313" s="198"/>
      <c r="B313" s="20">
        <v>4750</v>
      </c>
      <c r="C313" s="136" t="s">
        <v>126</v>
      </c>
      <c r="D313" s="70">
        <v>7326</v>
      </c>
      <c r="E313" s="70">
        <v>1191.6</v>
      </c>
      <c r="F313" s="70">
        <f>(E313/D313*100)</f>
        <v>16.265356265356264</v>
      </c>
    </row>
    <row r="314" spans="1:6" ht="12.75">
      <c r="A314" s="199"/>
      <c r="B314" s="24"/>
      <c r="C314" s="133" t="s">
        <v>127</v>
      </c>
      <c r="D314" s="74"/>
      <c r="E314" s="74"/>
      <c r="F314" s="74"/>
    </row>
    <row r="315" spans="1:6" ht="12.75">
      <c r="A315" s="199"/>
      <c r="B315" s="24">
        <v>4780</v>
      </c>
      <c r="C315" s="133" t="s">
        <v>181</v>
      </c>
      <c r="D315" s="74">
        <v>5020</v>
      </c>
      <c r="E315" s="74">
        <v>2277.21</v>
      </c>
      <c r="F315" s="60">
        <f aca="true" t="shared" si="11" ref="F315:F339">(E315/D315*100)</f>
        <v>45.362749003984064</v>
      </c>
    </row>
    <row r="316" spans="1:6" ht="12.75">
      <c r="A316" s="189">
        <v>80110</v>
      </c>
      <c r="B316" s="16"/>
      <c r="C316" s="17" t="s">
        <v>53</v>
      </c>
      <c r="D316" s="78">
        <f>SUM(D317:D323)</f>
        <v>712070</v>
      </c>
      <c r="E316" s="78">
        <f>SUM(E317:E323)</f>
        <v>521815.10000000003</v>
      </c>
      <c r="F316" s="78">
        <f t="shared" si="11"/>
        <v>73.28143300518208</v>
      </c>
    </row>
    <row r="317" spans="1:6" ht="12.75">
      <c r="A317" s="198"/>
      <c r="B317" s="20">
        <v>3020</v>
      </c>
      <c r="C317" s="22" t="s">
        <v>99</v>
      </c>
      <c r="D317" s="70">
        <v>19339</v>
      </c>
      <c r="E317" s="70">
        <v>11493.51</v>
      </c>
      <c r="F317" s="70">
        <f t="shared" si="11"/>
        <v>59.431769998448736</v>
      </c>
    </row>
    <row r="318" spans="1:6" ht="12.75">
      <c r="A318" s="197"/>
      <c r="B318" s="13">
        <v>4010</v>
      </c>
      <c r="C318" s="81" t="s">
        <v>8</v>
      </c>
      <c r="D318" s="60">
        <v>442857</v>
      </c>
      <c r="E318" s="60">
        <v>326799.76</v>
      </c>
      <c r="F318" s="60">
        <f t="shared" si="11"/>
        <v>73.79351799790903</v>
      </c>
    </row>
    <row r="319" spans="1:6" ht="12.75">
      <c r="A319" s="197"/>
      <c r="B319" s="13">
        <v>4040</v>
      </c>
      <c r="C319" s="81" t="s">
        <v>11</v>
      </c>
      <c r="D319" s="60">
        <v>48875</v>
      </c>
      <c r="E319" s="60">
        <v>43951.72</v>
      </c>
      <c r="F319" s="60">
        <f t="shared" si="11"/>
        <v>89.92679283887468</v>
      </c>
    </row>
    <row r="320" spans="1:6" ht="12.75">
      <c r="A320" s="197"/>
      <c r="B320" s="13">
        <v>4110</v>
      </c>
      <c r="C320" s="81" t="s">
        <v>12</v>
      </c>
      <c r="D320" s="60">
        <v>78044</v>
      </c>
      <c r="E320" s="60">
        <v>58169.32</v>
      </c>
      <c r="F320" s="60">
        <f t="shared" si="11"/>
        <v>74.53400645789554</v>
      </c>
    </row>
    <row r="321" spans="1:6" ht="12.75">
      <c r="A321" s="197"/>
      <c r="B321" s="13">
        <v>4120</v>
      </c>
      <c r="C321" s="81" t="s">
        <v>13</v>
      </c>
      <c r="D321" s="60">
        <v>16331</v>
      </c>
      <c r="E321" s="60">
        <v>8052.15</v>
      </c>
      <c r="F321" s="60">
        <f t="shared" si="11"/>
        <v>49.3059212540567</v>
      </c>
    </row>
    <row r="322" spans="1:6" ht="12.75">
      <c r="A322" s="197"/>
      <c r="B322" s="13">
        <v>4300</v>
      </c>
      <c r="C322" s="81" t="s">
        <v>7</v>
      </c>
      <c r="D322" s="60">
        <v>62581</v>
      </c>
      <c r="E322" s="60">
        <v>36133.64</v>
      </c>
      <c r="F322" s="60">
        <f t="shared" si="11"/>
        <v>57.738994263434584</v>
      </c>
    </row>
    <row r="323" spans="1:6" ht="12.75">
      <c r="A323" s="197"/>
      <c r="B323" s="13">
        <v>4440</v>
      </c>
      <c r="C323" s="81" t="s">
        <v>19</v>
      </c>
      <c r="D323" s="60">
        <v>44043</v>
      </c>
      <c r="E323" s="60">
        <v>37215</v>
      </c>
      <c r="F323" s="60">
        <f t="shared" si="11"/>
        <v>84.4969688713303</v>
      </c>
    </row>
    <row r="324" spans="1:6" ht="12.75">
      <c r="A324" s="189">
        <v>80111</v>
      </c>
      <c r="B324" s="16"/>
      <c r="C324" s="17" t="s">
        <v>54</v>
      </c>
      <c r="D324" s="78">
        <f>SUM(D325:D330)</f>
        <v>551291</v>
      </c>
      <c r="E324" s="78">
        <f>SUM(E325:E330)</f>
        <v>280612.22000000003</v>
      </c>
      <c r="F324" s="78">
        <f t="shared" si="11"/>
        <v>50.90092528265472</v>
      </c>
    </row>
    <row r="325" spans="1:6" ht="12.75">
      <c r="A325" s="197"/>
      <c r="B325" s="13">
        <v>4010</v>
      </c>
      <c r="C325" s="81" t="s">
        <v>8</v>
      </c>
      <c r="D325" s="60">
        <v>412415</v>
      </c>
      <c r="E325" s="60">
        <v>191935.14</v>
      </c>
      <c r="F325" s="60">
        <f t="shared" si="11"/>
        <v>46.539320829746735</v>
      </c>
    </row>
    <row r="326" spans="1:6" ht="12.75">
      <c r="A326" s="197"/>
      <c r="B326" s="13">
        <v>4040</v>
      </c>
      <c r="C326" s="81" t="s">
        <v>11</v>
      </c>
      <c r="D326" s="60">
        <v>30370</v>
      </c>
      <c r="E326" s="60">
        <v>30363.35</v>
      </c>
      <c r="F326" s="60">
        <f t="shared" si="11"/>
        <v>99.97810339150477</v>
      </c>
    </row>
    <row r="327" spans="1:6" ht="12.75">
      <c r="A327" s="197"/>
      <c r="B327" s="13">
        <v>4110</v>
      </c>
      <c r="C327" s="81" t="s">
        <v>12</v>
      </c>
      <c r="D327" s="60">
        <v>69727</v>
      </c>
      <c r="E327" s="60">
        <v>34266.64</v>
      </c>
      <c r="F327" s="60">
        <f t="shared" si="11"/>
        <v>49.14400447459377</v>
      </c>
    </row>
    <row r="328" spans="1:6" ht="12.75">
      <c r="A328" s="197"/>
      <c r="B328" s="13">
        <v>4120</v>
      </c>
      <c r="C328" s="81" t="s">
        <v>13</v>
      </c>
      <c r="D328" s="60">
        <v>11000</v>
      </c>
      <c r="E328" s="60">
        <v>5070</v>
      </c>
      <c r="F328" s="60">
        <f t="shared" si="11"/>
        <v>46.09090909090909</v>
      </c>
    </row>
    <row r="329" spans="1:6" ht="12.75">
      <c r="A329" s="197"/>
      <c r="B329" s="13">
        <v>4440</v>
      </c>
      <c r="C329" s="81" t="s">
        <v>19</v>
      </c>
      <c r="D329" s="60">
        <v>21519</v>
      </c>
      <c r="E329" s="60">
        <v>16139</v>
      </c>
      <c r="F329" s="60">
        <f t="shared" si="11"/>
        <v>74.9988382359775</v>
      </c>
    </row>
    <row r="330" spans="1:6" ht="12.75">
      <c r="A330" s="197"/>
      <c r="B330" s="24">
        <v>4780</v>
      </c>
      <c r="C330" s="133" t="s">
        <v>181</v>
      </c>
      <c r="D330" s="60">
        <v>6260</v>
      </c>
      <c r="E330" s="60">
        <v>2838.09</v>
      </c>
      <c r="F330" s="60">
        <f t="shared" si="11"/>
        <v>45.33690095846646</v>
      </c>
    </row>
    <row r="331" spans="1:6" ht="12.75">
      <c r="A331" s="189">
        <v>80120</v>
      </c>
      <c r="B331" s="16"/>
      <c r="C331" s="17" t="s">
        <v>55</v>
      </c>
      <c r="D331" s="78">
        <f>SUM(D332:D360)</f>
        <v>3367987.24</v>
      </c>
      <c r="E331" s="78">
        <f>SUM(E332:E360)</f>
        <v>1895010.16</v>
      </c>
      <c r="F331" s="78">
        <f t="shared" si="11"/>
        <v>56.2653604352729</v>
      </c>
    </row>
    <row r="332" spans="1:6" ht="12.75">
      <c r="A332" s="198"/>
      <c r="B332" s="20">
        <v>3020</v>
      </c>
      <c r="C332" s="22" t="s">
        <v>99</v>
      </c>
      <c r="D332" s="73">
        <v>16594</v>
      </c>
      <c r="E332" s="73">
        <v>4956.21</v>
      </c>
      <c r="F332" s="73">
        <f t="shared" si="11"/>
        <v>29.867482222490054</v>
      </c>
    </row>
    <row r="333" spans="1:6" ht="12.75">
      <c r="A333" s="197"/>
      <c r="B333" s="13">
        <v>4010</v>
      </c>
      <c r="C333" s="81" t="s">
        <v>8</v>
      </c>
      <c r="D333" s="60">
        <v>2306567</v>
      </c>
      <c r="E333" s="60">
        <v>1192944.22</v>
      </c>
      <c r="F333" s="60">
        <f t="shared" si="11"/>
        <v>51.7194696707271</v>
      </c>
    </row>
    <row r="334" spans="1:6" ht="12.75">
      <c r="A334" s="197"/>
      <c r="B334" s="13">
        <v>4040</v>
      </c>
      <c r="C334" s="81" t="s">
        <v>11</v>
      </c>
      <c r="D334" s="60">
        <v>214232</v>
      </c>
      <c r="E334" s="60">
        <v>209383.16</v>
      </c>
      <c r="F334" s="60">
        <f t="shared" si="11"/>
        <v>97.73664065125658</v>
      </c>
    </row>
    <row r="335" spans="1:6" ht="12.75">
      <c r="A335" s="197"/>
      <c r="B335" s="13">
        <v>4110</v>
      </c>
      <c r="C335" s="81" t="s">
        <v>12</v>
      </c>
      <c r="D335" s="60">
        <v>386082</v>
      </c>
      <c r="E335" s="60">
        <v>209915.79</v>
      </c>
      <c r="F335" s="60">
        <f t="shared" si="11"/>
        <v>54.37077874648391</v>
      </c>
    </row>
    <row r="336" spans="1:6" ht="12.75">
      <c r="A336" s="197"/>
      <c r="B336" s="13">
        <v>4120</v>
      </c>
      <c r="C336" s="81" t="s">
        <v>13</v>
      </c>
      <c r="D336" s="60">
        <v>63279</v>
      </c>
      <c r="E336" s="60">
        <v>30612.25</v>
      </c>
      <c r="F336" s="60">
        <f t="shared" si="11"/>
        <v>48.37663363833183</v>
      </c>
    </row>
    <row r="337" spans="1:6" ht="12.75">
      <c r="A337" s="197"/>
      <c r="B337" s="13">
        <v>4170</v>
      </c>
      <c r="C337" s="81" t="s">
        <v>92</v>
      </c>
      <c r="D337" s="60">
        <v>2270</v>
      </c>
      <c r="E337" s="60">
        <v>2186</v>
      </c>
      <c r="F337" s="60">
        <f t="shared" si="11"/>
        <v>96.29955947136564</v>
      </c>
    </row>
    <row r="338" spans="1:6" ht="12.75">
      <c r="A338" s="197"/>
      <c r="B338" s="13">
        <v>4210</v>
      </c>
      <c r="C338" s="81" t="s">
        <v>14</v>
      </c>
      <c r="D338" s="60">
        <v>51973</v>
      </c>
      <c r="E338" s="60">
        <v>39946.61</v>
      </c>
      <c r="F338" s="60">
        <f t="shared" si="11"/>
        <v>76.86031208512112</v>
      </c>
    </row>
    <row r="339" spans="1:6" ht="12.75">
      <c r="A339" s="198"/>
      <c r="B339" s="20">
        <v>4240</v>
      </c>
      <c r="C339" s="136" t="s">
        <v>139</v>
      </c>
      <c r="D339" s="70">
        <v>2742</v>
      </c>
      <c r="E339" s="70">
        <v>250</v>
      </c>
      <c r="F339" s="70">
        <f t="shared" si="11"/>
        <v>9.117432530999272</v>
      </c>
    </row>
    <row r="340" spans="1:6" ht="12.75">
      <c r="A340" s="199"/>
      <c r="B340" s="24"/>
      <c r="C340" s="133" t="s">
        <v>50</v>
      </c>
      <c r="D340" s="74"/>
      <c r="E340" s="74"/>
      <c r="F340" s="74"/>
    </row>
    <row r="341" spans="1:6" ht="12.75">
      <c r="A341" s="197"/>
      <c r="B341" s="13">
        <v>4260</v>
      </c>
      <c r="C341" s="81" t="s">
        <v>15</v>
      </c>
      <c r="D341" s="60">
        <v>106490</v>
      </c>
      <c r="E341" s="60">
        <v>77390.29</v>
      </c>
      <c r="F341" s="60">
        <f aca="true" t="shared" si="12" ref="F341:F346">(E341/D341*100)</f>
        <v>72.67376279462859</v>
      </c>
    </row>
    <row r="342" spans="1:6" ht="12.75">
      <c r="A342" s="197"/>
      <c r="B342" s="13">
        <v>4270</v>
      </c>
      <c r="C342" s="81" t="s">
        <v>16</v>
      </c>
      <c r="D342" s="60">
        <v>40951.24</v>
      </c>
      <c r="E342" s="60">
        <v>450</v>
      </c>
      <c r="F342" s="60">
        <f t="shared" si="12"/>
        <v>1.098867824271011</v>
      </c>
    </row>
    <row r="343" spans="1:6" ht="12.75">
      <c r="A343" s="197"/>
      <c r="B343" s="13">
        <v>4280</v>
      </c>
      <c r="C343" s="81" t="s">
        <v>28</v>
      </c>
      <c r="D343" s="60">
        <v>1650</v>
      </c>
      <c r="E343" s="60">
        <v>830</v>
      </c>
      <c r="F343" s="60">
        <f t="shared" si="12"/>
        <v>50.303030303030305</v>
      </c>
    </row>
    <row r="344" spans="1:6" ht="12.75">
      <c r="A344" s="197"/>
      <c r="B344" s="13">
        <v>4300</v>
      </c>
      <c r="C344" s="81" t="s">
        <v>7</v>
      </c>
      <c r="D344" s="60">
        <v>9550</v>
      </c>
      <c r="E344" s="60">
        <v>4802.27</v>
      </c>
      <c r="F344" s="60">
        <f t="shared" si="12"/>
        <v>50.285549738219906</v>
      </c>
    </row>
    <row r="345" spans="1:6" ht="12.75">
      <c r="A345" s="197"/>
      <c r="B345" s="13">
        <v>4350</v>
      </c>
      <c r="C345" s="81" t="s">
        <v>93</v>
      </c>
      <c r="D345" s="60">
        <v>2200</v>
      </c>
      <c r="E345" s="60">
        <v>474.46</v>
      </c>
      <c r="F345" s="60">
        <f t="shared" si="12"/>
        <v>21.566363636363636</v>
      </c>
    </row>
    <row r="346" spans="1:6" ht="12.75">
      <c r="A346" s="198"/>
      <c r="B346" s="20">
        <v>4360</v>
      </c>
      <c r="C346" s="136" t="s">
        <v>121</v>
      </c>
      <c r="D346" s="70">
        <v>740</v>
      </c>
      <c r="E346" s="70">
        <v>390</v>
      </c>
      <c r="F346" s="70">
        <f t="shared" si="12"/>
        <v>52.702702702702695</v>
      </c>
    </row>
    <row r="347" spans="1:6" ht="12.75">
      <c r="A347" s="139"/>
      <c r="B347" s="39"/>
      <c r="C347" s="80" t="s">
        <v>211</v>
      </c>
      <c r="D347" s="73"/>
      <c r="E347" s="73"/>
      <c r="F347" s="73"/>
    </row>
    <row r="348" spans="1:6" ht="12.75">
      <c r="A348" s="139"/>
      <c r="B348" s="39"/>
      <c r="C348" s="133" t="s">
        <v>212</v>
      </c>
      <c r="D348" s="73"/>
      <c r="E348" s="73"/>
      <c r="F348" s="73"/>
    </row>
    <row r="349" spans="1:6" ht="12.75">
      <c r="A349" s="198"/>
      <c r="B349" s="20">
        <v>4370</v>
      </c>
      <c r="C349" s="136" t="s">
        <v>121</v>
      </c>
      <c r="D349" s="70">
        <v>4240</v>
      </c>
      <c r="E349" s="70">
        <v>2529.47</v>
      </c>
      <c r="F349" s="70">
        <f>(E349/D349*100)</f>
        <v>59.657311320754715</v>
      </c>
    </row>
    <row r="350" spans="1:6" ht="12.75">
      <c r="A350" s="139"/>
      <c r="B350" s="39"/>
      <c r="C350" s="140" t="s">
        <v>211</v>
      </c>
      <c r="D350" s="73"/>
      <c r="E350" s="73"/>
      <c r="F350" s="73"/>
    </row>
    <row r="351" spans="1:6" ht="12.75">
      <c r="A351" s="199"/>
      <c r="B351" s="24"/>
      <c r="C351" s="133" t="s">
        <v>213</v>
      </c>
      <c r="D351" s="74"/>
      <c r="E351" s="74"/>
      <c r="F351" s="74"/>
    </row>
    <row r="352" spans="1:6" ht="12.75">
      <c r="A352" s="199"/>
      <c r="B352" s="24">
        <v>4410</v>
      </c>
      <c r="C352" s="81" t="s">
        <v>17</v>
      </c>
      <c r="D352" s="60">
        <v>10800</v>
      </c>
      <c r="E352" s="74">
        <v>7544.53</v>
      </c>
      <c r="F352" s="60">
        <f>(E352/D352*100)</f>
        <v>69.85675925925926</v>
      </c>
    </row>
    <row r="353" spans="1:6" ht="12.75">
      <c r="A353" s="197"/>
      <c r="B353" s="13">
        <v>4430</v>
      </c>
      <c r="C353" s="81" t="s">
        <v>18</v>
      </c>
      <c r="D353" s="60">
        <v>1550</v>
      </c>
      <c r="E353" s="60">
        <v>749.5</v>
      </c>
      <c r="F353" s="60">
        <f>(E353/D353*100)</f>
        <v>48.354838709677416</v>
      </c>
    </row>
    <row r="354" spans="1:6" ht="12.75">
      <c r="A354" s="197"/>
      <c r="B354" s="20">
        <v>4440</v>
      </c>
      <c r="C354" s="81" t="s">
        <v>19</v>
      </c>
      <c r="D354" s="60">
        <v>143087</v>
      </c>
      <c r="E354" s="60">
        <v>108602</v>
      </c>
      <c r="F354" s="60">
        <f>(E354/D354*100)</f>
        <v>75.89927806159889</v>
      </c>
    </row>
    <row r="355" spans="1:6" ht="12.75">
      <c r="A355" s="198"/>
      <c r="B355" s="201">
        <v>4700</v>
      </c>
      <c r="C355" s="140" t="s">
        <v>122</v>
      </c>
      <c r="D355" s="73">
        <v>800</v>
      </c>
      <c r="E355" s="73">
        <v>0</v>
      </c>
      <c r="F355" s="73">
        <f>(E355/D355*100)</f>
        <v>0</v>
      </c>
    </row>
    <row r="356" spans="1:6" ht="12.75">
      <c r="A356" s="139"/>
      <c r="B356" s="39"/>
      <c r="C356" s="140" t="s">
        <v>123</v>
      </c>
      <c r="D356" s="73"/>
      <c r="E356" s="73"/>
      <c r="F356" s="73"/>
    </row>
    <row r="357" spans="1:6" ht="12.75">
      <c r="A357" s="198"/>
      <c r="B357" s="20">
        <v>4740</v>
      </c>
      <c r="C357" s="136" t="s">
        <v>124</v>
      </c>
      <c r="D357" s="70">
        <v>620</v>
      </c>
      <c r="E357" s="70">
        <v>326.4</v>
      </c>
      <c r="F357" s="70">
        <f>(E357/D357*100)</f>
        <v>52.64516129032258</v>
      </c>
    </row>
    <row r="358" spans="1:6" ht="12.75">
      <c r="A358" s="139"/>
      <c r="B358" s="39"/>
      <c r="C358" s="80" t="s">
        <v>125</v>
      </c>
      <c r="D358" s="73"/>
      <c r="E358" s="73"/>
      <c r="F358" s="73"/>
    </row>
    <row r="359" spans="1:6" ht="12.75">
      <c r="A359" s="198"/>
      <c r="B359" s="20">
        <v>4750</v>
      </c>
      <c r="C359" s="136" t="s">
        <v>126</v>
      </c>
      <c r="D359" s="70">
        <v>1570</v>
      </c>
      <c r="E359" s="70">
        <v>727</v>
      </c>
      <c r="F359" s="70">
        <f>(E359/D359*100)</f>
        <v>46.30573248407644</v>
      </c>
    </row>
    <row r="360" spans="1:6" ht="12.75">
      <c r="A360" s="199"/>
      <c r="B360" s="24"/>
      <c r="C360" s="133" t="s">
        <v>127</v>
      </c>
      <c r="D360" s="74"/>
      <c r="E360" s="74"/>
      <c r="F360" s="74"/>
    </row>
    <row r="361" spans="1:6" ht="12.75">
      <c r="A361" s="189">
        <v>80130</v>
      </c>
      <c r="B361" s="16"/>
      <c r="C361" s="17" t="s">
        <v>56</v>
      </c>
      <c r="D361" s="156">
        <f>SUM(D362:D398)</f>
        <v>5597220.98</v>
      </c>
      <c r="E361" s="156">
        <f>SUM(E362:E398)</f>
        <v>2233017.62</v>
      </c>
      <c r="F361" s="78">
        <f>(E361/D361*100)</f>
        <v>39.89511273503445</v>
      </c>
    </row>
    <row r="362" spans="1:6" ht="12.75">
      <c r="A362" s="198"/>
      <c r="B362" s="20">
        <v>2540</v>
      </c>
      <c r="C362" s="136" t="s">
        <v>57</v>
      </c>
      <c r="D362" s="70">
        <v>462374.08</v>
      </c>
      <c r="E362" s="70">
        <v>153366.38</v>
      </c>
      <c r="F362" s="70">
        <f>(E362/D362*100)</f>
        <v>33.169329041973974</v>
      </c>
    </row>
    <row r="363" spans="1:6" ht="12.75">
      <c r="A363" s="199"/>
      <c r="B363" s="24"/>
      <c r="C363" s="133" t="s">
        <v>89</v>
      </c>
      <c r="D363" s="74"/>
      <c r="E363" s="74"/>
      <c r="F363" s="74"/>
    </row>
    <row r="364" spans="1:6" ht="12.75">
      <c r="A364" s="198"/>
      <c r="B364" s="20">
        <v>3020</v>
      </c>
      <c r="C364" s="22" t="s">
        <v>99</v>
      </c>
      <c r="D364" s="70">
        <v>49941</v>
      </c>
      <c r="E364" s="70">
        <v>29597.82</v>
      </c>
      <c r="F364" s="70">
        <f aca="true" t="shared" si="13" ref="F364:F369">(E364/D364*100)</f>
        <v>59.26557337658437</v>
      </c>
    </row>
    <row r="365" spans="1:6" ht="12.75">
      <c r="A365" s="197"/>
      <c r="B365" s="13">
        <v>4010</v>
      </c>
      <c r="C365" s="81" t="s">
        <v>8</v>
      </c>
      <c r="D365" s="60">
        <v>2154441</v>
      </c>
      <c r="E365" s="96">
        <v>1286488.95</v>
      </c>
      <c r="F365" s="60">
        <f t="shared" si="13"/>
        <v>59.713352558737974</v>
      </c>
    </row>
    <row r="366" spans="1:6" ht="12.75">
      <c r="A366" s="197"/>
      <c r="B366" s="13">
        <v>4040</v>
      </c>
      <c r="C366" s="81" t="s">
        <v>11</v>
      </c>
      <c r="D366" s="60">
        <v>218294</v>
      </c>
      <c r="E366" s="60">
        <v>201813.63</v>
      </c>
      <c r="F366" s="60">
        <f t="shared" si="13"/>
        <v>92.45037884687623</v>
      </c>
    </row>
    <row r="367" spans="1:6" ht="12.75">
      <c r="A367" s="197"/>
      <c r="B367" s="13">
        <v>4110</v>
      </c>
      <c r="C367" s="81" t="s">
        <v>12</v>
      </c>
      <c r="D367" s="60">
        <v>381560</v>
      </c>
      <c r="E367" s="60">
        <v>226852.05</v>
      </c>
      <c r="F367" s="60">
        <f t="shared" si="13"/>
        <v>59.45383425935632</v>
      </c>
    </row>
    <row r="368" spans="1:6" ht="12.75">
      <c r="A368" s="197"/>
      <c r="B368" s="13">
        <v>4120</v>
      </c>
      <c r="C368" s="81" t="s">
        <v>13</v>
      </c>
      <c r="D368" s="60">
        <v>68758</v>
      </c>
      <c r="E368" s="60">
        <v>33910.54</v>
      </c>
      <c r="F368" s="60">
        <f t="shared" si="13"/>
        <v>49.31868291689695</v>
      </c>
    </row>
    <row r="369" spans="1:6" ht="12.75">
      <c r="A369" s="139"/>
      <c r="B369" s="39">
        <v>4140</v>
      </c>
      <c r="C369" s="80" t="s">
        <v>152</v>
      </c>
      <c r="D369" s="73">
        <v>3434</v>
      </c>
      <c r="E369" s="73">
        <v>0</v>
      </c>
      <c r="F369" s="73">
        <f t="shared" si="13"/>
        <v>0</v>
      </c>
    </row>
    <row r="370" spans="1:6" ht="12.75">
      <c r="A370" s="199"/>
      <c r="B370" s="24"/>
      <c r="C370" s="133" t="s">
        <v>153</v>
      </c>
      <c r="D370" s="74"/>
      <c r="E370" s="74"/>
      <c r="F370" s="74"/>
    </row>
    <row r="371" spans="1:6" ht="12.75">
      <c r="A371" s="199"/>
      <c r="B371" s="24">
        <v>4170</v>
      </c>
      <c r="C371" s="133" t="s">
        <v>92</v>
      </c>
      <c r="D371" s="74">
        <v>34000</v>
      </c>
      <c r="E371" s="74">
        <v>12304.02</v>
      </c>
      <c r="F371" s="74">
        <f>(E371/D371*100)</f>
        <v>36.18829411764706</v>
      </c>
    </row>
    <row r="372" spans="1:6" ht="12.75">
      <c r="A372" s="197"/>
      <c r="B372" s="13">
        <v>4210</v>
      </c>
      <c r="C372" s="81" t="s">
        <v>14</v>
      </c>
      <c r="D372" s="60">
        <v>98947</v>
      </c>
      <c r="E372" s="60">
        <v>19378.12</v>
      </c>
      <c r="F372" s="60">
        <f>(E372/D372*100)</f>
        <v>19.584343133192515</v>
      </c>
    </row>
    <row r="373" spans="1:6" ht="12.75">
      <c r="A373" s="198"/>
      <c r="B373" s="20">
        <v>4240</v>
      </c>
      <c r="C373" s="136" t="s">
        <v>51</v>
      </c>
      <c r="D373" s="70">
        <v>5130</v>
      </c>
      <c r="E373" s="70">
        <v>0</v>
      </c>
      <c r="F373" s="70">
        <f>(E373/D373*100)</f>
        <v>0</v>
      </c>
    </row>
    <row r="374" spans="1:6" ht="12.75">
      <c r="A374" s="199"/>
      <c r="B374" s="24"/>
      <c r="C374" s="133" t="s">
        <v>50</v>
      </c>
      <c r="D374" s="74"/>
      <c r="E374" s="74"/>
      <c r="F374" s="74"/>
    </row>
    <row r="375" spans="1:6" ht="12.75">
      <c r="A375" s="197"/>
      <c r="B375" s="13">
        <v>4260</v>
      </c>
      <c r="C375" s="81" t="s">
        <v>15</v>
      </c>
      <c r="D375" s="60">
        <v>84689</v>
      </c>
      <c r="E375" s="60">
        <v>62023.74</v>
      </c>
      <c r="F375" s="60">
        <f aca="true" t="shared" si="14" ref="F375:F380">(E375/D375*100)</f>
        <v>73.2370673877363</v>
      </c>
    </row>
    <row r="376" spans="1:6" ht="12.75">
      <c r="A376" s="197"/>
      <c r="B376" s="13">
        <v>4270</v>
      </c>
      <c r="C376" s="81" t="s">
        <v>16</v>
      </c>
      <c r="D376" s="60">
        <v>306935.78</v>
      </c>
      <c r="E376" s="60">
        <v>239.12</v>
      </c>
      <c r="F376" s="60">
        <f t="shared" si="14"/>
        <v>0.07790554753831566</v>
      </c>
    </row>
    <row r="377" spans="1:6" ht="12.75">
      <c r="A377" s="197"/>
      <c r="B377" s="13">
        <v>4280</v>
      </c>
      <c r="C377" s="81" t="s">
        <v>28</v>
      </c>
      <c r="D377" s="60">
        <v>4430</v>
      </c>
      <c r="E377" s="60">
        <v>2290</v>
      </c>
      <c r="F377" s="60">
        <f t="shared" si="14"/>
        <v>51.69300225733634</v>
      </c>
    </row>
    <row r="378" spans="1:6" ht="12.75">
      <c r="A378" s="197"/>
      <c r="B378" s="13">
        <v>4300</v>
      </c>
      <c r="C378" s="81" t="s">
        <v>7</v>
      </c>
      <c r="D378" s="60">
        <v>57390</v>
      </c>
      <c r="E378" s="60">
        <v>48843.92</v>
      </c>
      <c r="F378" s="60">
        <f t="shared" si="14"/>
        <v>85.1087645931347</v>
      </c>
    </row>
    <row r="379" spans="1:6" ht="12.75">
      <c r="A379" s="197"/>
      <c r="B379" s="13">
        <v>4350</v>
      </c>
      <c r="C379" s="81" t="s">
        <v>110</v>
      </c>
      <c r="D379" s="60">
        <v>3349</v>
      </c>
      <c r="E379" s="60">
        <v>1805.57</v>
      </c>
      <c r="F379" s="60">
        <f t="shared" si="14"/>
        <v>53.91370558375635</v>
      </c>
    </row>
    <row r="380" spans="1:6" ht="12.75">
      <c r="A380" s="198"/>
      <c r="B380" s="20">
        <v>4360</v>
      </c>
      <c r="C380" s="136" t="s">
        <v>121</v>
      </c>
      <c r="D380" s="70">
        <v>3231</v>
      </c>
      <c r="E380" s="70">
        <v>1531.38</v>
      </c>
      <c r="F380" s="70">
        <f t="shared" si="14"/>
        <v>47.396471680594246</v>
      </c>
    </row>
    <row r="381" spans="1:6" ht="12.75">
      <c r="A381" s="139"/>
      <c r="B381" s="39"/>
      <c r="C381" s="80" t="s">
        <v>211</v>
      </c>
      <c r="D381" s="73"/>
      <c r="E381" s="73"/>
      <c r="F381" s="73"/>
    </row>
    <row r="382" spans="1:6" ht="12.75">
      <c r="A382" s="139"/>
      <c r="B382" s="39"/>
      <c r="C382" s="133" t="s">
        <v>212</v>
      </c>
      <c r="D382" s="73"/>
      <c r="E382" s="73"/>
      <c r="F382" s="73"/>
    </row>
    <row r="383" spans="1:6" ht="12.75">
      <c r="A383" s="198"/>
      <c r="B383" s="20">
        <v>4370</v>
      </c>
      <c r="C383" s="136" t="s">
        <v>121</v>
      </c>
      <c r="D383" s="70">
        <v>11881</v>
      </c>
      <c r="E383" s="70">
        <v>4802.33</v>
      </c>
      <c r="F383" s="70">
        <f>(E383/D383*100)</f>
        <v>40.420250820637996</v>
      </c>
    </row>
    <row r="384" spans="1:6" ht="12.75">
      <c r="A384" s="139"/>
      <c r="B384" s="39"/>
      <c r="C384" s="140" t="s">
        <v>211</v>
      </c>
      <c r="D384" s="73"/>
      <c r="E384" s="73"/>
      <c r="F384" s="73"/>
    </row>
    <row r="385" spans="1:6" ht="12.75">
      <c r="A385" s="199"/>
      <c r="B385" s="24"/>
      <c r="C385" s="133" t="s">
        <v>213</v>
      </c>
      <c r="D385" s="74"/>
      <c r="E385" s="74"/>
      <c r="F385" s="74"/>
    </row>
    <row r="386" spans="1:6" ht="12.75">
      <c r="A386" s="197"/>
      <c r="B386" s="13">
        <v>4410</v>
      </c>
      <c r="C386" s="81" t="s">
        <v>17</v>
      </c>
      <c r="D386" s="60">
        <v>6088</v>
      </c>
      <c r="E386" s="60">
        <v>4587.81</v>
      </c>
      <c r="F386" s="60">
        <f>(E386/D386*100)</f>
        <v>75.35824572930355</v>
      </c>
    </row>
    <row r="387" spans="1:6" ht="12.75">
      <c r="A387" s="199"/>
      <c r="B387" s="24">
        <v>4430</v>
      </c>
      <c r="C387" s="133" t="s">
        <v>18</v>
      </c>
      <c r="D387" s="74">
        <v>8063</v>
      </c>
      <c r="E387" s="74">
        <v>2366.5</v>
      </c>
      <c r="F387" s="74">
        <f>(E387/D387*100)</f>
        <v>29.350117822150562</v>
      </c>
    </row>
    <row r="388" spans="1:6" ht="12.75">
      <c r="A388" s="197"/>
      <c r="B388" s="13">
        <v>4440</v>
      </c>
      <c r="C388" s="81" t="s">
        <v>19</v>
      </c>
      <c r="D388" s="60">
        <v>150904</v>
      </c>
      <c r="E388" s="60">
        <v>124079</v>
      </c>
      <c r="F388" s="60">
        <f>(E388/D388*100)</f>
        <v>82.22379791125483</v>
      </c>
    </row>
    <row r="389" spans="1:6" ht="12.75">
      <c r="A389" s="197"/>
      <c r="B389" s="13">
        <v>4480</v>
      </c>
      <c r="C389" s="81" t="s">
        <v>20</v>
      </c>
      <c r="D389" s="60">
        <v>1640</v>
      </c>
      <c r="E389" s="60">
        <v>840</v>
      </c>
      <c r="F389" s="60">
        <f>(E389/D389*100)</f>
        <v>51.21951219512195</v>
      </c>
    </row>
    <row r="390" spans="1:6" ht="12.75">
      <c r="A390" s="20"/>
      <c r="B390" s="170">
        <v>4520</v>
      </c>
      <c r="C390" s="136" t="s">
        <v>29</v>
      </c>
      <c r="D390" s="135">
        <v>13700</v>
      </c>
      <c r="E390" s="73">
        <v>0</v>
      </c>
      <c r="F390" s="37">
        <f>(E390/D390*100)</f>
        <v>0</v>
      </c>
    </row>
    <row r="391" spans="1:6" ht="12.75">
      <c r="A391" s="24"/>
      <c r="B391" s="163"/>
      <c r="C391" s="133" t="s">
        <v>30</v>
      </c>
      <c r="D391" s="131"/>
      <c r="E391" s="74"/>
      <c r="F391" s="27"/>
    </row>
    <row r="392" spans="1:6" ht="12.75">
      <c r="A392" s="139"/>
      <c r="B392" s="39">
        <v>4700</v>
      </c>
      <c r="C392" s="80" t="s">
        <v>122</v>
      </c>
      <c r="D392" s="73">
        <v>5035</v>
      </c>
      <c r="E392" s="73">
        <v>1430</v>
      </c>
      <c r="F392" s="73">
        <f>(E392/D392*100)</f>
        <v>28.401191658391262</v>
      </c>
    </row>
    <row r="393" spans="1:6" ht="12.75">
      <c r="A393" s="199"/>
      <c r="B393" s="24"/>
      <c r="C393" s="133" t="s">
        <v>123</v>
      </c>
      <c r="D393" s="74"/>
      <c r="E393" s="74"/>
      <c r="F393" s="74"/>
    </row>
    <row r="394" spans="1:6" ht="12.75">
      <c r="A394" s="139"/>
      <c r="B394" s="39">
        <v>4740</v>
      </c>
      <c r="C394" s="80" t="s">
        <v>124</v>
      </c>
      <c r="D394" s="73">
        <v>1208</v>
      </c>
      <c r="E394" s="73">
        <v>216.1</v>
      </c>
      <c r="F394" s="73">
        <f>(E394/D394*100)</f>
        <v>17.88907284768212</v>
      </c>
    </row>
    <row r="395" spans="1:6" ht="12.75">
      <c r="A395" s="199"/>
      <c r="B395" s="24"/>
      <c r="C395" s="133" t="s">
        <v>125</v>
      </c>
      <c r="D395" s="74"/>
      <c r="E395" s="74"/>
      <c r="F395" s="74"/>
    </row>
    <row r="396" spans="1:6" ht="12.75">
      <c r="A396" s="139"/>
      <c r="B396" s="39">
        <v>4750</v>
      </c>
      <c r="C396" s="80" t="s">
        <v>126</v>
      </c>
      <c r="D396" s="73">
        <v>8565</v>
      </c>
      <c r="E396" s="73">
        <v>2734.64</v>
      </c>
      <c r="F396" s="73">
        <f>(E396/D396*100)</f>
        <v>31.92807939287799</v>
      </c>
    </row>
    <row r="397" spans="1:6" ht="12.75">
      <c r="A397" s="199"/>
      <c r="B397" s="24"/>
      <c r="C397" s="133" t="s">
        <v>127</v>
      </c>
      <c r="D397" s="74"/>
      <c r="E397" s="74"/>
      <c r="F397" s="74"/>
    </row>
    <row r="398" spans="1:6" ht="12.75">
      <c r="A398" s="197"/>
      <c r="B398" s="13">
        <v>6050</v>
      </c>
      <c r="C398" s="81" t="s">
        <v>31</v>
      </c>
      <c r="D398" s="60">
        <v>1453233.12</v>
      </c>
      <c r="E398" s="60">
        <v>11516</v>
      </c>
      <c r="F398" s="70">
        <f aca="true" t="shared" si="15" ref="F398:F407">(E398/D398*100)</f>
        <v>0.7924399631079148</v>
      </c>
    </row>
    <row r="399" spans="1:6" ht="12.75">
      <c r="A399" s="189">
        <v>80134</v>
      </c>
      <c r="B399" s="16"/>
      <c r="C399" s="17" t="s">
        <v>58</v>
      </c>
      <c r="D399" s="78">
        <f>SUM(D400:D406)</f>
        <v>189951</v>
      </c>
      <c r="E399" s="78">
        <f>SUM(E400:E406)</f>
        <v>96802.20999999999</v>
      </c>
      <c r="F399" s="78">
        <f t="shared" si="15"/>
        <v>50.961674326536844</v>
      </c>
    </row>
    <row r="400" spans="1:6" ht="12.75">
      <c r="A400" s="197"/>
      <c r="B400" s="13">
        <v>4010</v>
      </c>
      <c r="C400" s="81" t="s">
        <v>8</v>
      </c>
      <c r="D400" s="60">
        <v>140408</v>
      </c>
      <c r="E400" s="60">
        <v>65321.82</v>
      </c>
      <c r="F400" s="60">
        <f t="shared" si="15"/>
        <v>46.52286194518831</v>
      </c>
    </row>
    <row r="401" spans="1:6" ht="12.75">
      <c r="A401" s="197"/>
      <c r="B401" s="13">
        <v>4040</v>
      </c>
      <c r="C401" s="81" t="s">
        <v>11</v>
      </c>
      <c r="D401" s="60">
        <v>10350</v>
      </c>
      <c r="E401" s="60">
        <v>10333.37</v>
      </c>
      <c r="F401" s="60">
        <f t="shared" si="15"/>
        <v>99.8393236714976</v>
      </c>
    </row>
    <row r="402" spans="1:6" ht="12.75">
      <c r="A402" s="197"/>
      <c r="B402" s="13">
        <v>4110</v>
      </c>
      <c r="C402" s="81" t="s">
        <v>12</v>
      </c>
      <c r="D402" s="60">
        <v>23722</v>
      </c>
      <c r="E402" s="60">
        <v>11661.75</v>
      </c>
      <c r="F402" s="60">
        <f t="shared" si="15"/>
        <v>49.160062389343224</v>
      </c>
    </row>
    <row r="403" spans="1:6" ht="12.75">
      <c r="A403" s="197"/>
      <c r="B403" s="13">
        <v>4120</v>
      </c>
      <c r="C403" s="81" t="s">
        <v>13</v>
      </c>
      <c r="D403" s="60">
        <v>3750</v>
      </c>
      <c r="E403" s="60">
        <v>1725.43</v>
      </c>
      <c r="F403" s="60">
        <f t="shared" si="15"/>
        <v>46.011466666666664</v>
      </c>
    </row>
    <row r="404" spans="1:6" ht="12.75">
      <c r="A404" s="197"/>
      <c r="B404" s="13">
        <v>4210</v>
      </c>
      <c r="C404" s="81" t="s">
        <v>14</v>
      </c>
      <c r="D404" s="60">
        <v>2268</v>
      </c>
      <c r="E404" s="60">
        <v>1301.97</v>
      </c>
      <c r="F404" s="60">
        <f t="shared" si="15"/>
        <v>57.40608465608466</v>
      </c>
    </row>
    <row r="405" spans="1:6" ht="12.75">
      <c r="A405" s="197"/>
      <c r="B405" s="13">
        <v>4440</v>
      </c>
      <c r="C405" s="81" t="s">
        <v>19</v>
      </c>
      <c r="D405" s="60">
        <v>7323</v>
      </c>
      <c r="E405" s="60">
        <v>5492</v>
      </c>
      <c r="F405" s="60">
        <f t="shared" si="15"/>
        <v>74.99658609859348</v>
      </c>
    </row>
    <row r="406" spans="1:6" ht="12.75">
      <c r="A406" s="197"/>
      <c r="B406" s="24">
        <v>4780</v>
      </c>
      <c r="C406" s="133" t="s">
        <v>181</v>
      </c>
      <c r="D406" s="60">
        <v>2130</v>
      </c>
      <c r="E406" s="60">
        <v>965.87</v>
      </c>
      <c r="F406" s="60">
        <f t="shared" si="15"/>
        <v>45.34600938967136</v>
      </c>
    </row>
    <row r="407" spans="1:6" ht="12.75">
      <c r="A407" s="193">
        <v>80140</v>
      </c>
      <c r="B407" s="46"/>
      <c r="C407" s="47" t="s">
        <v>59</v>
      </c>
      <c r="D407" s="71">
        <f>SUM(D408:D435)</f>
        <v>1264172</v>
      </c>
      <c r="E407" s="71">
        <f>SUM(E408:E435)</f>
        <v>611334.8599999998</v>
      </c>
      <c r="F407" s="71">
        <f t="shared" si="15"/>
        <v>48.35851925212707</v>
      </c>
    </row>
    <row r="408" spans="1:6" ht="12.75">
      <c r="A408" s="192"/>
      <c r="B408" s="10"/>
      <c r="C408" s="11" t="s">
        <v>60</v>
      </c>
      <c r="D408" s="77"/>
      <c r="E408" s="77"/>
      <c r="F408" s="77"/>
    </row>
    <row r="409" spans="1:6" ht="12.75">
      <c r="A409" s="198"/>
      <c r="B409" s="20">
        <v>3020</v>
      </c>
      <c r="C409" s="22" t="s">
        <v>99</v>
      </c>
      <c r="D409" s="70">
        <v>3000</v>
      </c>
      <c r="E409" s="70">
        <v>2800</v>
      </c>
      <c r="F409" s="70">
        <f aca="true" t="shared" si="16" ref="F409:F416">(E409/D409*100)</f>
        <v>93.33333333333333</v>
      </c>
    </row>
    <row r="410" spans="1:6" ht="12.75">
      <c r="A410" s="197"/>
      <c r="B410" s="13">
        <v>4010</v>
      </c>
      <c r="C410" s="81" t="s">
        <v>8</v>
      </c>
      <c r="D410" s="60">
        <v>786129</v>
      </c>
      <c r="E410" s="60">
        <v>349021.8</v>
      </c>
      <c r="F410" s="60">
        <f t="shared" si="16"/>
        <v>44.397522544009945</v>
      </c>
    </row>
    <row r="411" spans="1:6" ht="12.75">
      <c r="A411" s="197"/>
      <c r="B411" s="13">
        <v>4040</v>
      </c>
      <c r="C411" s="81" t="s">
        <v>11</v>
      </c>
      <c r="D411" s="60">
        <v>57600</v>
      </c>
      <c r="E411" s="60">
        <v>57495.36</v>
      </c>
      <c r="F411" s="60">
        <f t="shared" si="16"/>
        <v>99.81833333333333</v>
      </c>
    </row>
    <row r="412" spans="1:6" ht="12.75">
      <c r="A412" s="197"/>
      <c r="B412" s="13">
        <v>4110</v>
      </c>
      <c r="C412" s="81" t="s">
        <v>12</v>
      </c>
      <c r="D412" s="60">
        <v>130350</v>
      </c>
      <c r="E412" s="60">
        <v>61387.4</v>
      </c>
      <c r="F412" s="60">
        <f t="shared" si="16"/>
        <v>47.09428461833525</v>
      </c>
    </row>
    <row r="413" spans="1:6" ht="12.75">
      <c r="A413" s="197"/>
      <c r="B413" s="13">
        <v>4120</v>
      </c>
      <c r="C413" s="81" t="s">
        <v>13</v>
      </c>
      <c r="D413" s="60">
        <v>20800</v>
      </c>
      <c r="E413" s="60">
        <v>9829.4</v>
      </c>
      <c r="F413" s="60">
        <f t="shared" si="16"/>
        <v>47.256730769230764</v>
      </c>
    </row>
    <row r="414" spans="1:6" ht="12.75">
      <c r="A414" s="197"/>
      <c r="B414" s="13">
        <v>4170</v>
      </c>
      <c r="C414" s="133" t="s">
        <v>92</v>
      </c>
      <c r="D414" s="60">
        <v>1000</v>
      </c>
      <c r="E414" s="60">
        <v>0</v>
      </c>
      <c r="F414" s="60">
        <f t="shared" si="16"/>
        <v>0</v>
      </c>
    </row>
    <row r="415" spans="1:6" ht="12.75">
      <c r="A415" s="197"/>
      <c r="B415" s="13">
        <v>4210</v>
      </c>
      <c r="C415" s="81" t="s">
        <v>14</v>
      </c>
      <c r="D415" s="60">
        <v>94300</v>
      </c>
      <c r="E415" s="60">
        <v>46880.02</v>
      </c>
      <c r="F415" s="60">
        <f t="shared" si="16"/>
        <v>49.71370095440085</v>
      </c>
    </row>
    <row r="416" spans="1:6" ht="12.75">
      <c r="A416" s="198"/>
      <c r="B416" s="20">
        <v>4240</v>
      </c>
      <c r="C416" s="136" t="s">
        <v>51</v>
      </c>
      <c r="D416" s="70">
        <v>2630</v>
      </c>
      <c r="E416" s="70">
        <v>511.32</v>
      </c>
      <c r="F416" s="70">
        <f t="shared" si="16"/>
        <v>19.441825095057034</v>
      </c>
    </row>
    <row r="417" spans="1:6" ht="12.75">
      <c r="A417" s="199"/>
      <c r="B417" s="24"/>
      <c r="C417" s="133" t="s">
        <v>50</v>
      </c>
      <c r="D417" s="74"/>
      <c r="E417" s="74"/>
      <c r="F417" s="74"/>
    </row>
    <row r="418" spans="1:6" ht="12.75">
      <c r="A418" s="197"/>
      <c r="B418" s="13">
        <v>4260</v>
      </c>
      <c r="C418" s="81" t="s">
        <v>15</v>
      </c>
      <c r="D418" s="60">
        <v>33600</v>
      </c>
      <c r="E418" s="60">
        <v>18421.82</v>
      </c>
      <c r="F418" s="60">
        <f aca="true" t="shared" si="17" ref="F418:F423">(E418/D418*100)</f>
        <v>54.82684523809523</v>
      </c>
    </row>
    <row r="419" spans="1:6" ht="12.75">
      <c r="A419" s="197"/>
      <c r="B419" s="13">
        <v>4270</v>
      </c>
      <c r="C419" s="81" t="s">
        <v>16</v>
      </c>
      <c r="D419" s="60">
        <v>7000</v>
      </c>
      <c r="E419" s="60">
        <v>169.99</v>
      </c>
      <c r="F419" s="60">
        <f t="shared" si="17"/>
        <v>2.428428571428572</v>
      </c>
    </row>
    <row r="420" spans="1:6" ht="12.75">
      <c r="A420" s="197"/>
      <c r="B420" s="13">
        <v>4280</v>
      </c>
      <c r="C420" s="81" t="s">
        <v>28</v>
      </c>
      <c r="D420" s="60">
        <v>400</v>
      </c>
      <c r="E420" s="60">
        <v>0</v>
      </c>
      <c r="F420" s="60">
        <f t="shared" si="17"/>
        <v>0</v>
      </c>
    </row>
    <row r="421" spans="1:6" ht="12.75">
      <c r="A421" s="197"/>
      <c r="B421" s="13">
        <v>4300</v>
      </c>
      <c r="C421" s="81" t="s">
        <v>7</v>
      </c>
      <c r="D421" s="60">
        <v>67644</v>
      </c>
      <c r="E421" s="60">
        <v>29136.44</v>
      </c>
      <c r="F421" s="60">
        <f t="shared" si="17"/>
        <v>43.07320678848087</v>
      </c>
    </row>
    <row r="422" spans="1:6" ht="12.75">
      <c r="A422" s="197"/>
      <c r="B422" s="13">
        <v>4350</v>
      </c>
      <c r="C422" s="81" t="s">
        <v>111</v>
      </c>
      <c r="D422" s="60">
        <v>873</v>
      </c>
      <c r="E422" s="60">
        <v>430.2</v>
      </c>
      <c r="F422" s="60">
        <f t="shared" si="17"/>
        <v>49.27835051546391</v>
      </c>
    </row>
    <row r="423" spans="1:6" ht="12.75">
      <c r="A423" s="198"/>
      <c r="B423" s="20">
        <v>4360</v>
      </c>
      <c r="C423" s="136" t="s">
        <v>121</v>
      </c>
      <c r="D423" s="70">
        <v>822</v>
      </c>
      <c r="E423" s="70">
        <v>394.88</v>
      </c>
      <c r="F423" s="70">
        <f t="shared" si="17"/>
        <v>48.038929440389296</v>
      </c>
    </row>
    <row r="424" spans="1:6" ht="12.75">
      <c r="A424" s="139"/>
      <c r="B424" s="39"/>
      <c r="C424" s="80" t="s">
        <v>211</v>
      </c>
      <c r="D424" s="73"/>
      <c r="E424" s="73"/>
      <c r="F424" s="73"/>
    </row>
    <row r="425" spans="1:6" ht="12.75">
      <c r="A425" s="199"/>
      <c r="B425" s="24"/>
      <c r="C425" s="133" t="s">
        <v>212</v>
      </c>
      <c r="D425" s="74"/>
      <c r="E425" s="74"/>
      <c r="F425" s="74"/>
    </row>
    <row r="426" spans="1:6" ht="12.75">
      <c r="A426" s="139"/>
      <c r="B426" s="24">
        <v>4410</v>
      </c>
      <c r="C426" s="81" t="s">
        <v>17</v>
      </c>
      <c r="D426" s="74">
        <v>159</v>
      </c>
      <c r="E426" s="73">
        <v>0</v>
      </c>
      <c r="F426" s="70">
        <f>(E426/D426*100)</f>
        <v>0</v>
      </c>
    </row>
    <row r="427" spans="1:6" ht="12.75">
      <c r="A427" s="197"/>
      <c r="B427" s="24">
        <v>4430</v>
      </c>
      <c r="C427" s="133" t="s">
        <v>18</v>
      </c>
      <c r="D427" s="60">
        <v>1580</v>
      </c>
      <c r="E427" s="60">
        <v>308</v>
      </c>
      <c r="F427" s="60">
        <f>(E427/D427*100)</f>
        <v>19.49367088607595</v>
      </c>
    </row>
    <row r="428" spans="1:6" ht="12.75">
      <c r="A428" s="197"/>
      <c r="B428" s="13">
        <v>4440</v>
      </c>
      <c r="C428" s="81" t="s">
        <v>19</v>
      </c>
      <c r="D428" s="60">
        <v>40600</v>
      </c>
      <c r="E428" s="60">
        <v>28378.7</v>
      </c>
      <c r="F428" s="60">
        <f>(E428/D428*100)</f>
        <v>69.89827586206897</v>
      </c>
    </row>
    <row r="429" spans="1:6" ht="12.75">
      <c r="A429" s="197"/>
      <c r="B429" s="13">
        <v>4480</v>
      </c>
      <c r="C429" s="81" t="s">
        <v>20</v>
      </c>
      <c r="D429" s="60">
        <v>9140</v>
      </c>
      <c r="E429" s="60">
        <v>4102</v>
      </c>
      <c r="F429" s="60">
        <f>(E429/D429*100)</f>
        <v>44.87964989059081</v>
      </c>
    </row>
    <row r="430" spans="1:6" ht="12.75">
      <c r="A430" s="198"/>
      <c r="B430" s="201">
        <v>4700</v>
      </c>
      <c r="C430" s="140" t="s">
        <v>122</v>
      </c>
      <c r="D430" s="73">
        <v>2020</v>
      </c>
      <c r="E430" s="73">
        <v>0</v>
      </c>
      <c r="F430" s="73">
        <f>(E430/D430*100)</f>
        <v>0</v>
      </c>
    </row>
    <row r="431" spans="1:6" ht="12.75">
      <c r="A431" s="139"/>
      <c r="B431" s="39"/>
      <c r="C431" s="140" t="s">
        <v>123</v>
      </c>
      <c r="D431" s="73"/>
      <c r="E431" s="73"/>
      <c r="F431" s="73"/>
    </row>
    <row r="432" spans="1:6" ht="12.75">
      <c r="A432" s="198"/>
      <c r="B432" s="20">
        <v>4740</v>
      </c>
      <c r="C432" s="136" t="s">
        <v>124</v>
      </c>
      <c r="D432" s="70">
        <v>610</v>
      </c>
      <c r="E432" s="70">
        <v>374.85</v>
      </c>
      <c r="F432" s="70">
        <f>(E432/D432*100)</f>
        <v>61.45081967213115</v>
      </c>
    </row>
    <row r="433" spans="1:6" ht="12.75">
      <c r="A433" s="139"/>
      <c r="B433" s="39"/>
      <c r="C433" s="80" t="s">
        <v>125</v>
      </c>
      <c r="D433" s="73"/>
      <c r="E433" s="73"/>
      <c r="F433" s="73"/>
    </row>
    <row r="434" spans="1:6" ht="12.75">
      <c r="A434" s="198"/>
      <c r="B434" s="20">
        <v>4750</v>
      </c>
      <c r="C434" s="136" t="s">
        <v>126</v>
      </c>
      <c r="D434" s="70">
        <v>3915</v>
      </c>
      <c r="E434" s="70">
        <v>1692.68</v>
      </c>
      <c r="F434" s="70">
        <f>(E434/D434*100)</f>
        <v>43.23575989782886</v>
      </c>
    </row>
    <row r="435" spans="1:6" ht="12.75">
      <c r="A435" s="199"/>
      <c r="B435" s="24"/>
      <c r="C435" s="133" t="s">
        <v>127</v>
      </c>
      <c r="D435" s="74"/>
      <c r="E435" s="74"/>
      <c r="F435" s="74"/>
    </row>
    <row r="436" spans="1:6" ht="12.75">
      <c r="A436" s="189">
        <v>80143</v>
      </c>
      <c r="B436" s="16"/>
      <c r="C436" s="17" t="s">
        <v>81</v>
      </c>
      <c r="D436" s="78">
        <f>SUM(D437:D458)</f>
        <v>522912</v>
      </c>
      <c r="E436" s="78">
        <f>SUM(E437:E458)</f>
        <v>256549.72</v>
      </c>
      <c r="F436" s="78">
        <f aca="true" t="shared" si="18" ref="F436:F444">(E436/D436*100)</f>
        <v>49.06173887766966</v>
      </c>
    </row>
    <row r="437" spans="1:6" ht="12.75">
      <c r="A437" s="198"/>
      <c r="B437" s="20">
        <v>3020</v>
      </c>
      <c r="C437" s="22" t="s">
        <v>99</v>
      </c>
      <c r="D437" s="70">
        <v>1240</v>
      </c>
      <c r="E437" s="70">
        <v>0</v>
      </c>
      <c r="F437" s="70">
        <f t="shared" si="18"/>
        <v>0</v>
      </c>
    </row>
    <row r="438" spans="1:6" ht="12.75">
      <c r="A438" s="197"/>
      <c r="B438" s="13">
        <v>4010</v>
      </c>
      <c r="C438" s="81" t="s">
        <v>8</v>
      </c>
      <c r="D438" s="60">
        <v>346981</v>
      </c>
      <c r="E438" s="60">
        <v>160287.62</v>
      </c>
      <c r="F438" s="60">
        <f t="shared" si="18"/>
        <v>46.19492709975474</v>
      </c>
    </row>
    <row r="439" spans="1:6" ht="12.75">
      <c r="A439" s="197"/>
      <c r="B439" s="13">
        <v>4040</v>
      </c>
      <c r="C439" s="81" t="s">
        <v>11</v>
      </c>
      <c r="D439" s="60">
        <v>26523</v>
      </c>
      <c r="E439" s="60">
        <v>25917.39</v>
      </c>
      <c r="F439" s="60">
        <f t="shared" si="18"/>
        <v>97.71666101119783</v>
      </c>
    </row>
    <row r="440" spans="1:6" ht="12.75">
      <c r="A440" s="197"/>
      <c r="B440" s="13">
        <v>4110</v>
      </c>
      <c r="C440" s="81" t="s">
        <v>12</v>
      </c>
      <c r="D440" s="60">
        <v>57459</v>
      </c>
      <c r="E440" s="60">
        <v>28856.42</v>
      </c>
      <c r="F440" s="60">
        <f t="shared" si="18"/>
        <v>50.220887937485855</v>
      </c>
    </row>
    <row r="441" spans="1:6" ht="12.75">
      <c r="A441" s="197"/>
      <c r="B441" s="13">
        <v>4120</v>
      </c>
      <c r="C441" s="81" t="s">
        <v>13</v>
      </c>
      <c r="D441" s="60">
        <v>8952</v>
      </c>
      <c r="E441" s="60">
        <v>3636.77</v>
      </c>
      <c r="F441" s="60">
        <f t="shared" si="18"/>
        <v>40.62522341376229</v>
      </c>
    </row>
    <row r="442" spans="1:6" ht="12.75">
      <c r="A442" s="197"/>
      <c r="B442" s="13">
        <v>4170</v>
      </c>
      <c r="C442" s="81" t="s">
        <v>92</v>
      </c>
      <c r="D442" s="60">
        <v>2270</v>
      </c>
      <c r="E442" s="60">
        <v>700</v>
      </c>
      <c r="F442" s="60">
        <f t="shared" si="18"/>
        <v>30.837004405286343</v>
      </c>
    </row>
    <row r="443" spans="1:6" ht="12.75">
      <c r="A443" s="197"/>
      <c r="B443" s="13">
        <v>4210</v>
      </c>
      <c r="C443" s="81" t="s">
        <v>14</v>
      </c>
      <c r="D443" s="60">
        <v>3500</v>
      </c>
      <c r="E443" s="60">
        <v>1168.29</v>
      </c>
      <c r="F443" s="60">
        <f t="shared" si="18"/>
        <v>33.379714285714286</v>
      </c>
    </row>
    <row r="444" spans="1:6" ht="12.75">
      <c r="A444" s="139"/>
      <c r="B444" s="39">
        <v>4240</v>
      </c>
      <c r="C444" s="80" t="s">
        <v>51</v>
      </c>
      <c r="D444" s="73">
        <v>1350</v>
      </c>
      <c r="E444" s="73">
        <v>25.5</v>
      </c>
      <c r="F444" s="73">
        <f t="shared" si="18"/>
        <v>1.8888888888888888</v>
      </c>
    </row>
    <row r="445" spans="1:6" ht="12.75">
      <c r="A445" s="199"/>
      <c r="B445" s="24"/>
      <c r="C445" s="133" t="s">
        <v>50</v>
      </c>
      <c r="D445" s="74"/>
      <c r="E445" s="74"/>
      <c r="F445" s="74"/>
    </row>
    <row r="446" spans="1:6" ht="12.75">
      <c r="A446" s="197"/>
      <c r="B446" s="13">
        <v>4300</v>
      </c>
      <c r="C446" s="81" t="s">
        <v>7</v>
      </c>
      <c r="D446" s="60">
        <v>800</v>
      </c>
      <c r="E446" s="60">
        <v>423.7</v>
      </c>
      <c r="F446" s="60">
        <f>(E446/D446*100)</f>
        <v>52.9625</v>
      </c>
    </row>
    <row r="447" spans="1:6" ht="12.75">
      <c r="A447" s="197"/>
      <c r="B447" s="13">
        <v>4350</v>
      </c>
      <c r="C447" s="81" t="s">
        <v>111</v>
      </c>
      <c r="D447" s="60">
        <v>1300</v>
      </c>
      <c r="E447" s="60">
        <v>622.78</v>
      </c>
      <c r="F447" s="60">
        <f>(E447/D447*100)</f>
        <v>47.90615384615384</v>
      </c>
    </row>
    <row r="448" spans="1:6" ht="12.75">
      <c r="A448" s="198"/>
      <c r="B448" s="20">
        <v>4370</v>
      </c>
      <c r="C448" s="136" t="s">
        <v>121</v>
      </c>
      <c r="D448" s="70">
        <v>3800</v>
      </c>
      <c r="E448" s="70">
        <v>1182.55</v>
      </c>
      <c r="F448" s="70">
        <f>(E448/D448*100)</f>
        <v>31.11973684210526</v>
      </c>
    </row>
    <row r="449" spans="1:6" ht="12.75">
      <c r="A449" s="139"/>
      <c r="B449" s="39"/>
      <c r="C449" s="140" t="s">
        <v>211</v>
      </c>
      <c r="D449" s="73"/>
      <c r="E449" s="73"/>
      <c r="F449" s="73"/>
    </row>
    <row r="450" spans="1:6" ht="12.75">
      <c r="A450" s="199"/>
      <c r="B450" s="24"/>
      <c r="C450" s="133" t="s">
        <v>213</v>
      </c>
      <c r="D450" s="74"/>
      <c r="E450" s="74"/>
      <c r="F450" s="74"/>
    </row>
    <row r="451" spans="1:6" ht="12.75">
      <c r="A451" s="39"/>
      <c r="B451" s="36">
        <v>4400</v>
      </c>
      <c r="C451" s="165" t="s">
        <v>209</v>
      </c>
      <c r="D451" s="135">
        <v>44431</v>
      </c>
      <c r="E451" s="73">
        <v>18329.35</v>
      </c>
      <c r="F451" s="37">
        <f>(E451/D451*100)</f>
        <v>41.253516688798356</v>
      </c>
    </row>
    <row r="452" spans="1:6" ht="12.75">
      <c r="A452" s="24"/>
      <c r="B452" s="26"/>
      <c r="C452" s="175" t="s">
        <v>210</v>
      </c>
      <c r="D452" s="74"/>
      <c r="E452" s="74"/>
      <c r="F452" s="27"/>
    </row>
    <row r="453" spans="1:6" ht="12.75">
      <c r="A453" s="197"/>
      <c r="B453" s="13">
        <v>4410</v>
      </c>
      <c r="C453" s="81" t="s">
        <v>17</v>
      </c>
      <c r="D453" s="74">
        <v>3000</v>
      </c>
      <c r="E453" s="74">
        <v>578.35</v>
      </c>
      <c r="F453" s="74">
        <f>(E453/D453*100)</f>
        <v>19.278333333333332</v>
      </c>
    </row>
    <row r="454" spans="1:6" ht="12.75">
      <c r="A454" s="197"/>
      <c r="B454" s="24">
        <v>4430</v>
      </c>
      <c r="C454" s="133" t="s">
        <v>18</v>
      </c>
      <c r="D454" s="60">
        <v>200</v>
      </c>
      <c r="E454" s="60">
        <v>92.5</v>
      </c>
      <c r="F454" s="60">
        <f>(E454/D454*100)</f>
        <v>46.25</v>
      </c>
    </row>
    <row r="455" spans="1:6" ht="12.75">
      <c r="A455" s="197"/>
      <c r="B455" s="13">
        <v>4440</v>
      </c>
      <c r="C455" s="81" t="s">
        <v>19</v>
      </c>
      <c r="D455" s="60">
        <v>18366</v>
      </c>
      <c r="E455" s="60">
        <v>13775</v>
      </c>
      <c r="F455" s="60">
        <f>(E455/D455*100)</f>
        <v>75.0027224218665</v>
      </c>
    </row>
    <row r="456" spans="1:6" ht="12.75">
      <c r="A456" s="198"/>
      <c r="B456" s="20">
        <v>4740</v>
      </c>
      <c r="C456" s="136" t="s">
        <v>124</v>
      </c>
      <c r="D456" s="70">
        <v>640</v>
      </c>
      <c r="E456" s="70">
        <v>0</v>
      </c>
      <c r="F456" s="70">
        <f>(E456/D456*100)</f>
        <v>0</v>
      </c>
    </row>
    <row r="457" spans="1:6" ht="12.75">
      <c r="A457" s="139"/>
      <c r="B457" s="39"/>
      <c r="C457" s="80" t="s">
        <v>125</v>
      </c>
      <c r="D457" s="73"/>
      <c r="E457" s="73"/>
      <c r="F457" s="73"/>
    </row>
    <row r="458" spans="1:6" ht="12.75">
      <c r="A458" s="198"/>
      <c r="B458" s="20">
        <v>4750</v>
      </c>
      <c r="C458" s="136" t="s">
        <v>126</v>
      </c>
      <c r="D458" s="70">
        <v>2100</v>
      </c>
      <c r="E458" s="70">
        <v>953.5</v>
      </c>
      <c r="F458" s="70">
        <f>(E458/D458*100)</f>
        <v>45.404761904761905</v>
      </c>
    </row>
    <row r="459" spans="1:6" ht="12.75">
      <c r="A459" s="199"/>
      <c r="B459" s="24"/>
      <c r="C459" s="133" t="s">
        <v>127</v>
      </c>
      <c r="D459" s="74"/>
      <c r="E459" s="74"/>
      <c r="F459" s="74"/>
    </row>
    <row r="460" spans="1:6" ht="12.75">
      <c r="A460" s="189">
        <v>80146</v>
      </c>
      <c r="B460" s="16"/>
      <c r="C460" s="17" t="s">
        <v>61</v>
      </c>
      <c r="D460" s="78">
        <f>SUM(D461:D463)</f>
        <v>32116</v>
      </c>
      <c r="E460" s="78">
        <f>SUM(E461:E463)</f>
        <v>4528.68</v>
      </c>
      <c r="F460" s="78">
        <f>(E460/D460*100)</f>
        <v>14.101008842944326</v>
      </c>
    </row>
    <row r="461" spans="1:6" ht="12.75">
      <c r="A461" s="189"/>
      <c r="B461" s="13">
        <v>4410</v>
      </c>
      <c r="C461" s="81" t="s">
        <v>17</v>
      </c>
      <c r="D461" s="120">
        <v>7846</v>
      </c>
      <c r="E461" s="120">
        <v>3470.94</v>
      </c>
      <c r="F461" s="120">
        <f>(E461/D461*100)</f>
        <v>44.23833800662758</v>
      </c>
    </row>
    <row r="462" spans="1:6" ht="12.75">
      <c r="A462" s="198"/>
      <c r="B462" s="20">
        <v>4700</v>
      </c>
      <c r="C462" s="136" t="s">
        <v>122</v>
      </c>
      <c r="D462" s="70">
        <v>24270</v>
      </c>
      <c r="E462" s="70">
        <v>1057.74</v>
      </c>
      <c r="F462" s="70">
        <f>(E462/D462*100)</f>
        <v>4.358220024721879</v>
      </c>
    </row>
    <row r="463" spans="1:6" ht="12.75">
      <c r="A463" s="199"/>
      <c r="B463" s="24"/>
      <c r="C463" s="133" t="s">
        <v>123</v>
      </c>
      <c r="D463" s="74"/>
      <c r="E463" s="74"/>
      <c r="F463" s="74"/>
    </row>
    <row r="464" spans="1:6" ht="12.75" hidden="1">
      <c r="A464" s="189">
        <v>80195</v>
      </c>
      <c r="B464" s="16"/>
      <c r="C464" s="17" t="s">
        <v>41</v>
      </c>
      <c r="D464" s="77">
        <f>SUM(D465:D466)</f>
        <v>0</v>
      </c>
      <c r="E464" s="77">
        <f>SUM(E465:E466)</f>
        <v>0</v>
      </c>
      <c r="F464" s="78" t="e">
        <f>(E464/D464*100)</f>
        <v>#DIV/0!</v>
      </c>
    </row>
    <row r="465" spans="1:6" ht="13.5" hidden="1" thickBot="1">
      <c r="A465" s="197"/>
      <c r="B465" s="13">
        <v>4440</v>
      </c>
      <c r="C465" s="81" t="s">
        <v>19</v>
      </c>
      <c r="D465" s="114">
        <v>0</v>
      </c>
      <c r="E465" s="114">
        <v>0</v>
      </c>
      <c r="F465" s="114" t="e">
        <f>(E465/D465*100)</f>
        <v>#DIV/0!</v>
      </c>
    </row>
    <row r="466" spans="1:6" ht="13.5" hidden="1" thickBot="1">
      <c r="A466" s="203"/>
      <c r="B466" s="2">
        <v>4440</v>
      </c>
      <c r="C466" s="204" t="s">
        <v>19</v>
      </c>
      <c r="D466" s="39">
        <v>0</v>
      </c>
      <c r="E466" s="39">
        <v>0</v>
      </c>
      <c r="F466" s="59" t="e">
        <f>(E466/D466*100)</f>
        <v>#DIV/0!</v>
      </c>
    </row>
    <row r="467" spans="1:6" ht="12.75">
      <c r="A467" s="189">
        <v>80195</v>
      </c>
      <c r="B467" s="16"/>
      <c r="C467" s="17" t="s">
        <v>41</v>
      </c>
      <c r="D467" s="78">
        <f>SUM(D468:D484)</f>
        <v>174292.81</v>
      </c>
      <c r="E467" s="77">
        <f>SUM(E468:E484)</f>
        <v>96444.35</v>
      </c>
      <c r="F467" s="78">
        <f>(E467/D467*100)</f>
        <v>55.33466928440709</v>
      </c>
    </row>
    <row r="468" spans="1:6" ht="12.75">
      <c r="A468" s="198"/>
      <c r="B468" s="20">
        <v>2710</v>
      </c>
      <c r="C468" s="136" t="s">
        <v>130</v>
      </c>
      <c r="D468" s="70">
        <v>10846</v>
      </c>
      <c r="E468" s="70">
        <v>10846</v>
      </c>
      <c r="F468" s="70">
        <f>(E468/D468*100)</f>
        <v>100</v>
      </c>
    </row>
    <row r="469" spans="1:6" ht="12.75">
      <c r="A469" s="139"/>
      <c r="B469" s="39"/>
      <c r="C469" s="80" t="s">
        <v>222</v>
      </c>
      <c r="D469" s="73"/>
      <c r="E469" s="73"/>
      <c r="F469" s="73"/>
    </row>
    <row r="470" spans="1:6" ht="12.75">
      <c r="A470" s="199"/>
      <c r="B470" s="24"/>
      <c r="C470" s="133" t="s">
        <v>223</v>
      </c>
      <c r="D470" s="74"/>
      <c r="E470" s="74"/>
      <c r="F470" s="74"/>
    </row>
    <row r="471" spans="1:6" ht="12.75">
      <c r="A471" s="197"/>
      <c r="B471" s="24">
        <v>4217</v>
      </c>
      <c r="C471" s="81" t="s">
        <v>14</v>
      </c>
      <c r="D471" s="60">
        <v>81.12</v>
      </c>
      <c r="E471" s="60">
        <v>0</v>
      </c>
      <c r="F471" s="60">
        <f>(E471/D471*100)</f>
        <v>0</v>
      </c>
    </row>
    <row r="472" spans="1:6" ht="12.75">
      <c r="A472" s="36"/>
      <c r="B472" s="39">
        <v>4247</v>
      </c>
      <c r="C472" s="80" t="s">
        <v>139</v>
      </c>
      <c r="D472" s="73">
        <v>500</v>
      </c>
      <c r="E472" s="73">
        <v>0</v>
      </c>
      <c r="F472" s="73">
        <f>(E472/D472*100)</f>
        <v>0</v>
      </c>
    </row>
    <row r="473" spans="1:6" ht="12.75">
      <c r="A473" s="199"/>
      <c r="B473" s="24"/>
      <c r="C473" s="133" t="s">
        <v>50</v>
      </c>
      <c r="D473" s="74"/>
      <c r="E473" s="74"/>
      <c r="F473" s="74"/>
    </row>
    <row r="474" spans="1:6" ht="12.75">
      <c r="A474" s="199"/>
      <c r="B474" s="24">
        <v>4307</v>
      </c>
      <c r="C474" s="81" t="s">
        <v>7</v>
      </c>
      <c r="D474" s="60">
        <v>57950.62</v>
      </c>
      <c r="E474" s="60">
        <v>12949.17</v>
      </c>
      <c r="F474" s="60">
        <f>(E474/D474*100)</f>
        <v>22.345179395837352</v>
      </c>
    </row>
    <row r="475" spans="1:6" ht="12.75">
      <c r="A475" s="198"/>
      <c r="B475" s="20">
        <v>4397</v>
      </c>
      <c r="C475" s="136" t="s">
        <v>182</v>
      </c>
      <c r="D475" s="70">
        <v>800</v>
      </c>
      <c r="E475" s="70">
        <v>0</v>
      </c>
      <c r="F475" s="70">
        <f>(E475/D475*100)</f>
        <v>0</v>
      </c>
    </row>
    <row r="476" spans="1:6" ht="12.75">
      <c r="A476" s="199"/>
      <c r="B476" s="39"/>
      <c r="C476" s="80" t="s">
        <v>183</v>
      </c>
      <c r="D476" s="73"/>
      <c r="E476" s="73"/>
      <c r="F476" s="73"/>
    </row>
    <row r="477" spans="1:6" ht="12.75">
      <c r="A477" s="197"/>
      <c r="B477" s="13">
        <v>4417</v>
      </c>
      <c r="C477" s="81" t="s">
        <v>17</v>
      </c>
      <c r="D477" s="60">
        <v>2855</v>
      </c>
      <c r="E477" s="60">
        <v>166</v>
      </c>
      <c r="F477" s="60">
        <f>(E477/D477*100)</f>
        <v>5.814360770577934</v>
      </c>
    </row>
    <row r="478" spans="1:6" ht="12.75">
      <c r="A478" s="197"/>
      <c r="B478" s="13">
        <v>4427</v>
      </c>
      <c r="C478" s="81" t="s">
        <v>84</v>
      </c>
      <c r="D478" s="60">
        <v>14093.07</v>
      </c>
      <c r="E478" s="60">
        <v>4106.88</v>
      </c>
      <c r="F478" s="60">
        <f>(E478/D478*100)</f>
        <v>29.141131066545473</v>
      </c>
    </row>
    <row r="479" spans="1:6" ht="12.75">
      <c r="A479" s="139"/>
      <c r="B479" s="13">
        <v>4437</v>
      </c>
      <c r="C479" s="81" t="s">
        <v>18</v>
      </c>
      <c r="D479" s="60">
        <v>600</v>
      </c>
      <c r="E479" s="60">
        <v>207</v>
      </c>
      <c r="F479" s="60">
        <f>(E479/D479*100)</f>
        <v>34.5</v>
      </c>
    </row>
    <row r="480" spans="1:6" ht="12.75">
      <c r="A480" s="197"/>
      <c r="B480" s="13">
        <v>4440</v>
      </c>
      <c r="C480" s="81" t="s">
        <v>19</v>
      </c>
      <c r="D480" s="60">
        <v>86267</v>
      </c>
      <c r="E480" s="60">
        <v>68169.3</v>
      </c>
      <c r="F480" s="60">
        <f>(E480/D480*100)</f>
        <v>79.02129435357669</v>
      </c>
    </row>
    <row r="481" spans="1:6" ht="12.75">
      <c r="A481" s="198"/>
      <c r="B481" s="20">
        <v>4747</v>
      </c>
      <c r="C481" s="136" t="s">
        <v>124</v>
      </c>
      <c r="D481" s="70">
        <v>100</v>
      </c>
      <c r="E481" s="70">
        <v>0</v>
      </c>
      <c r="F481" s="70">
        <f>(E481/D481*100)</f>
        <v>0</v>
      </c>
    </row>
    <row r="482" spans="1:6" ht="12.75">
      <c r="A482" s="199"/>
      <c r="B482" s="39"/>
      <c r="C482" s="80" t="s">
        <v>125</v>
      </c>
      <c r="D482" s="73"/>
      <c r="E482" s="73"/>
      <c r="F482" s="73"/>
    </row>
    <row r="483" spans="1:6" ht="12.75">
      <c r="A483" s="198"/>
      <c r="B483" s="20">
        <v>4757</v>
      </c>
      <c r="C483" s="136" t="s">
        <v>126</v>
      </c>
      <c r="D483" s="70">
        <v>200</v>
      </c>
      <c r="E483" s="70">
        <v>0</v>
      </c>
      <c r="F483" s="70">
        <f>(E483/D483*100)</f>
        <v>0</v>
      </c>
    </row>
    <row r="484" spans="1:6" ht="13.5" thickBot="1">
      <c r="A484" s="199"/>
      <c r="B484" s="2"/>
      <c r="C484" s="133" t="s">
        <v>127</v>
      </c>
      <c r="D484" s="59"/>
      <c r="E484" s="59"/>
      <c r="F484" s="59"/>
    </row>
    <row r="485" spans="1:6" ht="16.5" thickBot="1">
      <c r="A485" s="29">
        <v>851</v>
      </c>
      <c r="B485" s="30"/>
      <c r="C485" s="29" t="s">
        <v>62</v>
      </c>
      <c r="D485" s="93">
        <f>SUM(D486,D491,D505,D507,D511)</f>
        <v>1830232.69</v>
      </c>
      <c r="E485" s="93">
        <f>SUM(E486,E491,E505,E507,E511)</f>
        <v>852527.56</v>
      </c>
      <c r="F485" s="93">
        <f>(E485/D485*100)</f>
        <v>46.58028264154762</v>
      </c>
    </row>
    <row r="486" spans="1:6" ht="12.75">
      <c r="A486" s="189">
        <v>85111</v>
      </c>
      <c r="B486" s="32"/>
      <c r="C486" s="17" t="s">
        <v>90</v>
      </c>
      <c r="D486" s="62">
        <f>SUM(D487)</f>
        <v>617949.69</v>
      </c>
      <c r="E486" s="62">
        <f>SUM(E487)</f>
        <v>278654.4</v>
      </c>
      <c r="F486" s="62">
        <f>(E486/D486*100)</f>
        <v>45.09337968921063</v>
      </c>
    </row>
    <row r="487" spans="1:6" ht="12.75" customHeight="1">
      <c r="A487" s="165"/>
      <c r="B487" s="40">
        <v>6220</v>
      </c>
      <c r="C487" s="80" t="s">
        <v>100</v>
      </c>
      <c r="D487" s="134">
        <v>617949.69</v>
      </c>
      <c r="E487" s="206">
        <v>278654.4</v>
      </c>
      <c r="F487" s="70">
        <f>(E487/D487*100)</f>
        <v>45.09337968921063</v>
      </c>
    </row>
    <row r="488" spans="1:6" ht="12.75" customHeight="1">
      <c r="A488" s="165"/>
      <c r="B488" s="40"/>
      <c r="C488" s="80" t="s">
        <v>101</v>
      </c>
      <c r="D488" s="116"/>
      <c r="E488" s="115"/>
      <c r="F488" s="73"/>
    </row>
    <row r="489" spans="1:6" ht="12.75" customHeight="1">
      <c r="A489" s="165"/>
      <c r="B489" s="40"/>
      <c r="C489" s="80" t="s">
        <v>102</v>
      </c>
      <c r="D489" s="116"/>
      <c r="E489" s="115"/>
      <c r="F489" s="73"/>
    </row>
    <row r="490" spans="1:6" ht="12.75" customHeight="1">
      <c r="A490" s="175"/>
      <c r="B490" s="25"/>
      <c r="C490" s="133" t="s">
        <v>103</v>
      </c>
      <c r="D490" s="157"/>
      <c r="E490" s="158"/>
      <c r="F490" s="74"/>
    </row>
    <row r="491" spans="1:6" ht="12.75">
      <c r="A491" s="192">
        <v>85141</v>
      </c>
      <c r="B491" s="10"/>
      <c r="C491" s="11" t="s">
        <v>63</v>
      </c>
      <c r="D491" s="77">
        <f>SUM(D492:D503)</f>
        <v>28454</v>
      </c>
      <c r="E491" s="85">
        <f>SUM(E492:E503)</f>
        <v>0</v>
      </c>
      <c r="F491" s="77">
        <f aca="true" t="shared" si="19" ref="F491:F497">(E491/D491*100)</f>
        <v>0</v>
      </c>
    </row>
    <row r="492" spans="1:6" ht="12.75">
      <c r="A492" s="197"/>
      <c r="B492" s="13">
        <v>4210</v>
      </c>
      <c r="C492" s="81" t="s">
        <v>14</v>
      </c>
      <c r="D492" s="60">
        <v>240</v>
      </c>
      <c r="E492" s="86">
        <v>0</v>
      </c>
      <c r="F492" s="60">
        <f t="shared" si="19"/>
        <v>0</v>
      </c>
    </row>
    <row r="493" spans="1:6" ht="12.75">
      <c r="A493" s="197"/>
      <c r="B493" s="13">
        <v>4260</v>
      </c>
      <c r="C493" s="81" t="s">
        <v>15</v>
      </c>
      <c r="D493" s="60">
        <v>14991</v>
      </c>
      <c r="E493" s="86">
        <v>0</v>
      </c>
      <c r="F493" s="60">
        <f t="shared" si="19"/>
        <v>0</v>
      </c>
    </row>
    <row r="494" spans="1:6" ht="12.75">
      <c r="A494" s="197"/>
      <c r="B494" s="13">
        <v>4270</v>
      </c>
      <c r="C494" s="81" t="s">
        <v>16</v>
      </c>
      <c r="D494" s="60">
        <v>610</v>
      </c>
      <c r="E494" s="86">
        <v>0</v>
      </c>
      <c r="F494" s="60">
        <f t="shared" si="19"/>
        <v>0</v>
      </c>
    </row>
    <row r="495" spans="1:6" ht="12.75">
      <c r="A495" s="197"/>
      <c r="B495" s="13">
        <v>4300</v>
      </c>
      <c r="C495" s="81" t="s">
        <v>7</v>
      </c>
      <c r="D495" s="60">
        <v>5133</v>
      </c>
      <c r="E495" s="86">
        <v>0</v>
      </c>
      <c r="F495" s="60">
        <f t="shared" si="19"/>
        <v>0</v>
      </c>
    </row>
    <row r="496" spans="1:6" ht="12.75">
      <c r="A496" s="197"/>
      <c r="B496" s="13">
        <v>4350</v>
      </c>
      <c r="C496" s="81" t="s">
        <v>111</v>
      </c>
      <c r="D496" s="60">
        <v>3213</v>
      </c>
      <c r="E496" s="86">
        <v>0</v>
      </c>
      <c r="F496" s="60">
        <f t="shared" si="19"/>
        <v>0</v>
      </c>
    </row>
    <row r="497" spans="1:6" ht="12.75">
      <c r="A497" s="198"/>
      <c r="B497" s="20">
        <v>4370</v>
      </c>
      <c r="C497" s="136" t="s">
        <v>121</v>
      </c>
      <c r="D497" s="70">
        <v>2175</v>
      </c>
      <c r="E497" s="90">
        <v>0</v>
      </c>
      <c r="F497" s="70">
        <f t="shared" si="19"/>
        <v>0</v>
      </c>
    </row>
    <row r="498" spans="1:6" ht="12.75">
      <c r="A498" s="139"/>
      <c r="B498" s="39"/>
      <c r="C498" s="140" t="s">
        <v>211</v>
      </c>
      <c r="D498" s="73"/>
      <c r="E498" s="102"/>
      <c r="F498" s="73"/>
    </row>
    <row r="499" spans="1:6" ht="12.75">
      <c r="A499" s="199"/>
      <c r="B499" s="24"/>
      <c r="C499" s="133" t="s">
        <v>213</v>
      </c>
      <c r="D499" s="74"/>
      <c r="E499" s="91"/>
      <c r="F499" s="74"/>
    </row>
    <row r="500" spans="1:6" ht="12.75">
      <c r="A500" s="197"/>
      <c r="B500" s="13">
        <v>4480</v>
      </c>
      <c r="C500" s="81" t="s">
        <v>20</v>
      </c>
      <c r="D500" s="60">
        <v>1458</v>
      </c>
      <c r="E500" s="86">
        <v>0</v>
      </c>
      <c r="F500" s="60">
        <f>(E500/D500*100)</f>
        <v>0</v>
      </c>
    </row>
    <row r="501" spans="1:6" ht="12.75">
      <c r="A501" s="20"/>
      <c r="B501" s="170">
        <v>4520</v>
      </c>
      <c r="C501" s="136" t="s">
        <v>215</v>
      </c>
      <c r="D501" s="135">
        <v>34</v>
      </c>
      <c r="E501" s="73">
        <v>0</v>
      </c>
      <c r="F501" s="37">
        <f>(E501/D501*100)</f>
        <v>0</v>
      </c>
    </row>
    <row r="502" spans="1:6" ht="12.75">
      <c r="A502" s="24"/>
      <c r="B502" s="163"/>
      <c r="C502" s="133" t="s">
        <v>94</v>
      </c>
      <c r="D502" s="131"/>
      <c r="E502" s="74"/>
      <c r="F502" s="27"/>
    </row>
    <row r="503" spans="1:6" ht="12.75">
      <c r="A503" s="36"/>
      <c r="B503" s="39">
        <v>4750</v>
      </c>
      <c r="C503" s="80" t="s">
        <v>126</v>
      </c>
      <c r="D503" s="73">
        <v>600</v>
      </c>
      <c r="E503" s="102">
        <v>0</v>
      </c>
      <c r="F503" s="73">
        <f>(E503/D503*100)</f>
        <v>0</v>
      </c>
    </row>
    <row r="504" spans="1:6" ht="12.75">
      <c r="A504" s="139"/>
      <c r="B504" s="39"/>
      <c r="C504" s="133" t="s">
        <v>127</v>
      </c>
      <c r="D504" s="39"/>
      <c r="F504" s="24"/>
    </row>
    <row r="505" spans="1:6" ht="12.75">
      <c r="A505" s="193">
        <v>85154</v>
      </c>
      <c r="B505" s="46"/>
      <c r="C505" s="47" t="s">
        <v>104</v>
      </c>
      <c r="D505" s="71">
        <f>SUM(D506:D506)</f>
        <v>7000</v>
      </c>
      <c r="E505" s="111">
        <f>SUM(E506:E506)</f>
        <v>4200</v>
      </c>
      <c r="F505" s="77">
        <f>(E505/D505*100)</f>
        <v>60</v>
      </c>
    </row>
    <row r="506" spans="1:6" ht="12.75">
      <c r="A506" s="193"/>
      <c r="B506" s="20">
        <v>4170</v>
      </c>
      <c r="C506" s="136" t="s">
        <v>92</v>
      </c>
      <c r="D506" s="70">
        <v>7000</v>
      </c>
      <c r="E506" s="90">
        <v>4200</v>
      </c>
      <c r="F506" s="60">
        <f>(E506/D506*100)</f>
        <v>60</v>
      </c>
    </row>
    <row r="507" spans="1:10" ht="12.75">
      <c r="A507" s="193">
        <v>85156</v>
      </c>
      <c r="B507" s="46"/>
      <c r="C507" s="47" t="s">
        <v>204</v>
      </c>
      <c r="D507" s="71">
        <f>SUM(D510)</f>
        <v>1173329</v>
      </c>
      <c r="E507" s="111">
        <f>SUM(E510)</f>
        <v>567673.16</v>
      </c>
      <c r="F507" s="71">
        <f>(E507/D507*100)</f>
        <v>48.38141390863092</v>
      </c>
      <c r="H507" s="36"/>
      <c r="I507" s="36"/>
      <c r="J507" s="36"/>
    </row>
    <row r="508" spans="1:10" ht="12.75">
      <c r="A508" s="194"/>
      <c r="B508" s="8"/>
      <c r="C508" s="6" t="s">
        <v>205</v>
      </c>
      <c r="D508" s="84"/>
      <c r="E508" s="83"/>
      <c r="F508" s="8"/>
      <c r="H508" s="36"/>
      <c r="I508" s="36"/>
      <c r="J508" s="36"/>
    </row>
    <row r="509" spans="1:6" ht="12.75">
      <c r="A509" s="192"/>
      <c r="B509" s="10"/>
      <c r="C509" s="11" t="s">
        <v>206</v>
      </c>
      <c r="D509" s="77"/>
      <c r="E509" s="85"/>
      <c r="F509" s="10"/>
    </row>
    <row r="510" spans="1:6" ht="13.5" thickBot="1">
      <c r="A510" s="203"/>
      <c r="B510" s="2">
        <v>4130</v>
      </c>
      <c r="C510" s="204" t="s">
        <v>64</v>
      </c>
      <c r="D510" s="59">
        <v>1173329</v>
      </c>
      <c r="E510" s="88">
        <v>567673.16</v>
      </c>
      <c r="F510" s="59">
        <f>(E510/D510*100)</f>
        <v>48.38141390863092</v>
      </c>
    </row>
    <row r="511" spans="1:6" ht="12.75">
      <c r="A511" s="189">
        <v>85195</v>
      </c>
      <c r="B511" s="16"/>
      <c r="C511" s="17" t="s">
        <v>41</v>
      </c>
      <c r="D511" s="62">
        <f>SUM(D512)</f>
        <v>3500</v>
      </c>
      <c r="E511" s="87">
        <f>SUM(E512)</f>
        <v>2000</v>
      </c>
      <c r="F511" s="78">
        <f>(E511/D511*100)</f>
        <v>57.14285714285714</v>
      </c>
    </row>
    <row r="512" spans="1:6" ht="12.75">
      <c r="A512" s="165"/>
      <c r="B512" s="40">
        <v>2830</v>
      </c>
      <c r="C512" s="80" t="s">
        <v>95</v>
      </c>
      <c r="D512" s="134">
        <v>3500</v>
      </c>
      <c r="E512" s="206">
        <v>2000</v>
      </c>
      <c r="F512" s="70">
        <f>(E512/D512*100)</f>
        <v>57.14285714285714</v>
      </c>
    </row>
    <row r="513" spans="1:6" ht="12.75">
      <c r="A513" s="165"/>
      <c r="B513" s="40"/>
      <c r="C513" s="80" t="s">
        <v>96</v>
      </c>
      <c r="D513" s="116"/>
      <c r="E513" s="115"/>
      <c r="F513" s="73"/>
    </row>
    <row r="514" spans="1:6" ht="12.75">
      <c r="A514" s="165"/>
      <c r="B514" s="40"/>
      <c r="C514" s="80" t="s">
        <v>97</v>
      </c>
      <c r="D514" s="116"/>
      <c r="E514" s="115"/>
      <c r="F514" s="73"/>
    </row>
    <row r="515" spans="1:6" ht="13.5" thickBot="1">
      <c r="A515" s="165"/>
      <c r="B515" s="9"/>
      <c r="C515" s="80" t="s">
        <v>98</v>
      </c>
      <c r="D515" s="205"/>
      <c r="E515" s="115"/>
      <c r="F515" s="59"/>
    </row>
    <row r="516" spans="1:6" ht="16.5" thickBot="1">
      <c r="A516" s="29">
        <v>852</v>
      </c>
      <c r="B516" s="30"/>
      <c r="C516" s="29" t="s">
        <v>86</v>
      </c>
      <c r="D516" s="93">
        <f>SUM(D517,D529,D533,D537,D545,D550,D579,D581)</f>
        <v>3184199</v>
      </c>
      <c r="E516" s="93">
        <f>SUM(E517,E529,E533,E537,E545,E550,E579,E581)</f>
        <v>1462445.95</v>
      </c>
      <c r="F516" s="93">
        <f>(E516/D516*100)</f>
        <v>45.92822088066732</v>
      </c>
    </row>
    <row r="517" spans="1:6" ht="12.75">
      <c r="A517" s="32">
        <v>85201</v>
      </c>
      <c r="B517" s="33"/>
      <c r="C517" s="32" t="s">
        <v>65</v>
      </c>
      <c r="D517" s="87">
        <f>SUM(D518:D528)</f>
        <v>667625</v>
      </c>
      <c r="E517" s="62">
        <f>SUM(E518:E528)</f>
        <v>309199.44</v>
      </c>
      <c r="F517" s="34">
        <f>(E517/D517*100)</f>
        <v>46.31334057292642</v>
      </c>
    </row>
    <row r="518" spans="1:6" ht="12.75">
      <c r="A518" s="40"/>
      <c r="B518" s="80">
        <v>2320</v>
      </c>
      <c r="C518" s="40" t="s">
        <v>40</v>
      </c>
      <c r="D518" s="115">
        <v>383434</v>
      </c>
      <c r="E518" s="116">
        <v>217936</v>
      </c>
      <c r="F518" s="23">
        <f>(E518/D518*100)</f>
        <v>56.83794342703047</v>
      </c>
    </row>
    <row r="519" spans="1:6" ht="12.75">
      <c r="A519" s="40"/>
      <c r="B519" s="80"/>
      <c r="C519" s="40" t="s">
        <v>140</v>
      </c>
      <c r="D519" s="115"/>
      <c r="E519" s="116"/>
      <c r="F519" s="73"/>
    </row>
    <row r="520" spans="1:6" ht="12.75">
      <c r="A520" s="40"/>
      <c r="B520" s="80"/>
      <c r="C520" s="40" t="s">
        <v>141</v>
      </c>
      <c r="D520" s="115"/>
      <c r="E520" s="116"/>
      <c r="F520" s="37"/>
    </row>
    <row r="521" spans="1:6" ht="12.75">
      <c r="A521" s="20"/>
      <c r="B521" s="22">
        <v>2820</v>
      </c>
      <c r="C521" s="21" t="s">
        <v>66</v>
      </c>
      <c r="D521" s="90">
        <v>30936</v>
      </c>
      <c r="E521" s="70">
        <v>14062</v>
      </c>
      <c r="F521" s="23">
        <f>(E521/D521*100)</f>
        <v>45.45513317817429</v>
      </c>
    </row>
    <row r="522" spans="1:6" ht="12.75">
      <c r="A522" s="39"/>
      <c r="B522" s="36"/>
      <c r="C522" s="40" t="s">
        <v>67</v>
      </c>
      <c r="D522" s="102"/>
      <c r="E522" s="73"/>
      <c r="F522" s="37"/>
    </row>
    <row r="523" spans="1:6" ht="12.75">
      <c r="A523" s="24"/>
      <c r="B523" s="26"/>
      <c r="C523" s="25" t="s">
        <v>68</v>
      </c>
      <c r="D523" s="91"/>
      <c r="E523" s="74"/>
      <c r="F523" s="27"/>
    </row>
    <row r="524" spans="1:6" ht="12.75">
      <c r="A524" s="40"/>
      <c r="B524" s="80">
        <v>2830</v>
      </c>
      <c r="C524" s="40" t="s">
        <v>95</v>
      </c>
      <c r="D524" s="134">
        <v>159500</v>
      </c>
      <c r="E524" s="134">
        <v>62184.24</v>
      </c>
      <c r="F524" s="70">
        <f>(E524/D524*100)</f>
        <v>38.986984326018806</v>
      </c>
    </row>
    <row r="525" spans="1:6" ht="12.75">
      <c r="A525" s="40"/>
      <c r="B525" s="80"/>
      <c r="C525" s="40" t="s">
        <v>96</v>
      </c>
      <c r="D525" s="116"/>
      <c r="E525" s="115"/>
      <c r="F525" s="73"/>
    </row>
    <row r="526" spans="1:6" ht="12.75">
      <c r="A526" s="40"/>
      <c r="B526" s="80"/>
      <c r="C526" s="40" t="s">
        <v>97</v>
      </c>
      <c r="D526" s="116"/>
      <c r="E526" s="115"/>
      <c r="F526" s="73"/>
    </row>
    <row r="527" spans="1:6" ht="12.75">
      <c r="A527" s="25"/>
      <c r="B527" s="80"/>
      <c r="C527" s="40" t="s">
        <v>98</v>
      </c>
      <c r="D527" s="116"/>
      <c r="E527" s="115"/>
      <c r="F527" s="73"/>
    </row>
    <row r="528" spans="1:6" ht="12.75">
      <c r="A528" s="40"/>
      <c r="B528" s="14">
        <v>3110</v>
      </c>
      <c r="C528" s="19" t="s">
        <v>69</v>
      </c>
      <c r="D528" s="86">
        <v>93755</v>
      </c>
      <c r="E528" s="60">
        <v>15017.2</v>
      </c>
      <c r="F528" s="15">
        <f>(E528/D528*100)</f>
        <v>16.017492400405313</v>
      </c>
    </row>
    <row r="529" spans="1:6" ht="12.75">
      <c r="A529" s="16">
        <v>85202</v>
      </c>
      <c r="B529" s="17"/>
      <c r="C529" s="16" t="s">
        <v>70</v>
      </c>
      <c r="D529" s="97">
        <f>SUM(D530)</f>
        <v>436020</v>
      </c>
      <c r="E529" s="78">
        <f>SUM(E530)</f>
        <v>218010</v>
      </c>
      <c r="F529" s="18">
        <f>(E529/D529*100)</f>
        <v>50</v>
      </c>
    </row>
    <row r="530" spans="1:6" ht="12.75">
      <c r="A530" s="20"/>
      <c r="B530" s="22">
        <v>2820</v>
      </c>
      <c r="C530" s="21" t="s">
        <v>66</v>
      </c>
      <c r="D530" s="90">
        <v>436020</v>
      </c>
      <c r="E530" s="70">
        <v>218010</v>
      </c>
      <c r="F530" s="23">
        <f>(E530/D530*100)</f>
        <v>50</v>
      </c>
    </row>
    <row r="531" spans="1:6" ht="12.75">
      <c r="A531" s="39"/>
      <c r="B531" s="36"/>
      <c r="C531" s="40" t="s">
        <v>67</v>
      </c>
      <c r="D531" s="102"/>
      <c r="E531" s="73"/>
      <c r="F531" s="37"/>
    </row>
    <row r="532" spans="1:6" ht="12.75">
      <c r="A532" s="24"/>
      <c r="B532" s="26"/>
      <c r="C532" s="25" t="s">
        <v>68</v>
      </c>
      <c r="D532" s="91"/>
      <c r="E532" s="74"/>
      <c r="F532" s="27"/>
    </row>
    <row r="533" spans="1:6" ht="12.75">
      <c r="A533" s="16">
        <v>85203</v>
      </c>
      <c r="B533" s="17"/>
      <c r="C533" s="16" t="s">
        <v>120</v>
      </c>
      <c r="D533" s="78">
        <f>SUM(D534)</f>
        <v>576000</v>
      </c>
      <c r="E533" s="78">
        <f>SUM(E534)</f>
        <v>288000</v>
      </c>
      <c r="F533" s="78">
        <f>(E533/D533*100)</f>
        <v>50</v>
      </c>
    </row>
    <row r="534" spans="1:6" ht="12.75">
      <c r="A534" s="39"/>
      <c r="B534" s="22">
        <v>2820</v>
      </c>
      <c r="C534" s="21" t="s">
        <v>66</v>
      </c>
      <c r="D534" s="90">
        <v>576000</v>
      </c>
      <c r="E534" s="70">
        <v>288000</v>
      </c>
      <c r="F534" s="23">
        <f>(E534/D534*100)</f>
        <v>50</v>
      </c>
    </row>
    <row r="535" spans="1:6" ht="12.75">
      <c r="A535" s="39"/>
      <c r="B535" s="36"/>
      <c r="C535" s="40" t="s">
        <v>67</v>
      </c>
      <c r="D535" s="102"/>
      <c r="E535" s="73"/>
      <c r="F535" s="37"/>
    </row>
    <row r="536" spans="1:6" ht="12.75">
      <c r="A536" s="24"/>
      <c r="B536" s="36"/>
      <c r="C536" s="25" t="s">
        <v>68</v>
      </c>
      <c r="D536" s="102"/>
      <c r="E536" s="73"/>
      <c r="F536" s="37"/>
    </row>
    <row r="537" spans="1:6" ht="12.75">
      <c r="A537" s="16">
        <v>85204</v>
      </c>
      <c r="B537" s="17"/>
      <c r="C537" s="16" t="s">
        <v>71</v>
      </c>
      <c r="D537" s="78">
        <f>SUM(D538:D544)</f>
        <v>1022900</v>
      </c>
      <c r="E537" s="78">
        <f>SUM(E538:E544)</f>
        <v>428764.30999999994</v>
      </c>
      <c r="F537" s="78">
        <f>(E537/D537*100)</f>
        <v>41.9165421839867</v>
      </c>
    </row>
    <row r="538" spans="1:6" ht="12.75">
      <c r="A538" s="68"/>
      <c r="B538" s="69">
        <v>2320</v>
      </c>
      <c r="C538" s="40" t="s">
        <v>40</v>
      </c>
      <c r="D538" s="117">
        <v>91594</v>
      </c>
      <c r="E538" s="99">
        <v>33990.69</v>
      </c>
      <c r="F538" s="70">
        <f>(E538/D538*100)</f>
        <v>37.11017097189773</v>
      </c>
    </row>
    <row r="539" spans="1:6" ht="12.75">
      <c r="A539" s="63"/>
      <c r="B539" s="64"/>
      <c r="C539" s="40" t="s">
        <v>140</v>
      </c>
      <c r="D539" s="110"/>
      <c r="E539" s="72"/>
      <c r="F539" s="72"/>
    </row>
    <row r="540" spans="1:6" ht="12.75">
      <c r="A540" s="65"/>
      <c r="B540" s="66"/>
      <c r="C540" s="40" t="s">
        <v>141</v>
      </c>
      <c r="D540" s="118"/>
      <c r="E540" s="101"/>
      <c r="F540" s="67"/>
    </row>
    <row r="541" spans="1:6" ht="12.75">
      <c r="A541" s="13"/>
      <c r="B541" s="14">
        <v>3110</v>
      </c>
      <c r="C541" s="19" t="s">
        <v>69</v>
      </c>
      <c r="D541" s="86">
        <v>691042</v>
      </c>
      <c r="E541" s="60">
        <v>322803.17</v>
      </c>
      <c r="F541" s="15">
        <f aca="true" t="shared" si="20" ref="F541:F562">(E541/D541*100)</f>
        <v>46.71252543260756</v>
      </c>
    </row>
    <row r="542" spans="1:6" ht="12.75">
      <c r="A542" s="20"/>
      <c r="B542" s="14">
        <v>4110</v>
      </c>
      <c r="C542" s="19" t="s">
        <v>12</v>
      </c>
      <c r="D542" s="90">
        <v>29472</v>
      </c>
      <c r="E542" s="70">
        <v>9734.43</v>
      </c>
      <c r="F542" s="15">
        <f t="shared" si="20"/>
        <v>33.029417752442995</v>
      </c>
    </row>
    <row r="543" spans="1:6" ht="12.75">
      <c r="A543" s="20"/>
      <c r="B543" s="14">
        <v>4120</v>
      </c>
      <c r="C543" s="19" t="s">
        <v>13</v>
      </c>
      <c r="D543" s="90">
        <v>4188</v>
      </c>
      <c r="E543" s="70">
        <v>1079.16</v>
      </c>
      <c r="F543" s="15">
        <f t="shared" si="20"/>
        <v>25.76790830945559</v>
      </c>
    </row>
    <row r="544" spans="1:6" ht="12.75">
      <c r="A544" s="13"/>
      <c r="B544" s="14">
        <v>4170</v>
      </c>
      <c r="C544" s="19" t="s">
        <v>92</v>
      </c>
      <c r="D544" s="86">
        <v>206604</v>
      </c>
      <c r="E544" s="60">
        <v>61156.86</v>
      </c>
      <c r="F544" s="15">
        <f>(E544/D544*100)</f>
        <v>29.601004820816634</v>
      </c>
    </row>
    <row r="545" spans="1:6" ht="12.75">
      <c r="A545" s="8">
        <v>85205</v>
      </c>
      <c r="B545" s="6"/>
      <c r="C545" s="8" t="s">
        <v>184</v>
      </c>
      <c r="D545" s="83">
        <f>SUM(D547:D549)</f>
        <v>7500</v>
      </c>
      <c r="E545" s="84">
        <f>SUM(E547:E549)</f>
        <v>0</v>
      </c>
      <c r="F545" s="84">
        <f>(E545/D545*100)</f>
        <v>0</v>
      </c>
    </row>
    <row r="546" spans="1:6" ht="12.75">
      <c r="A546" s="10"/>
      <c r="B546" s="6"/>
      <c r="C546" s="10" t="s">
        <v>185</v>
      </c>
      <c r="D546" s="85"/>
      <c r="E546" s="77"/>
      <c r="F546" s="84"/>
    </row>
    <row r="547" spans="1:6" ht="12.75">
      <c r="A547" s="20"/>
      <c r="B547" s="14">
        <v>4170</v>
      </c>
      <c r="C547" s="19" t="s">
        <v>92</v>
      </c>
      <c r="D547" s="86">
        <v>6500</v>
      </c>
      <c r="E547" s="74">
        <v>0</v>
      </c>
      <c r="F547" s="15">
        <f>(E547/D547*100)</f>
        <v>0</v>
      </c>
    </row>
    <row r="548" spans="1:6" ht="12.75">
      <c r="A548" s="20"/>
      <c r="B548" s="14">
        <v>4210</v>
      </c>
      <c r="C548" s="19" t="s">
        <v>14</v>
      </c>
      <c r="D548" s="86">
        <v>140</v>
      </c>
      <c r="E548" s="60">
        <v>0</v>
      </c>
      <c r="F548" s="15">
        <f>(E548/D548*100)</f>
        <v>0</v>
      </c>
    </row>
    <row r="549" spans="1:6" ht="12.75">
      <c r="A549" s="20"/>
      <c r="B549" s="14">
        <v>4300</v>
      </c>
      <c r="C549" s="19" t="s">
        <v>7</v>
      </c>
      <c r="D549" s="86">
        <v>860</v>
      </c>
      <c r="E549" s="60">
        <v>0</v>
      </c>
      <c r="F549" s="15">
        <f>(E549/D549*100)</f>
        <v>0</v>
      </c>
    </row>
    <row r="550" spans="1:6" ht="12.75">
      <c r="A550" s="16">
        <v>85218</v>
      </c>
      <c r="B550" s="17"/>
      <c r="C550" s="16" t="s">
        <v>72</v>
      </c>
      <c r="D550" s="97">
        <f>SUM(D551:D577)</f>
        <v>335624</v>
      </c>
      <c r="E550" s="78">
        <f>SUM(E551:E577)</f>
        <v>160786.83999999994</v>
      </c>
      <c r="F550" s="18">
        <f t="shared" si="20"/>
        <v>47.90683622148593</v>
      </c>
    </row>
    <row r="551" spans="1:6" ht="12.75">
      <c r="A551" s="13"/>
      <c r="B551" s="14">
        <v>4010</v>
      </c>
      <c r="C551" s="19" t="s">
        <v>8</v>
      </c>
      <c r="D551" s="86">
        <v>201759</v>
      </c>
      <c r="E551" s="60">
        <v>94017.87</v>
      </c>
      <c r="F551" s="15">
        <f t="shared" si="20"/>
        <v>46.59909595110999</v>
      </c>
    </row>
    <row r="552" spans="1:6" ht="12.75">
      <c r="A552" s="13"/>
      <c r="B552" s="14">
        <v>4040</v>
      </c>
      <c r="C552" s="19" t="s">
        <v>11</v>
      </c>
      <c r="D552" s="86">
        <v>15976</v>
      </c>
      <c r="E552" s="60">
        <v>15975.68</v>
      </c>
      <c r="F552" s="15">
        <f t="shared" si="20"/>
        <v>99.99799699549324</v>
      </c>
    </row>
    <row r="553" spans="1:6" ht="12.75">
      <c r="A553" s="13"/>
      <c r="B553" s="14">
        <v>4110</v>
      </c>
      <c r="C553" s="19" t="s">
        <v>12</v>
      </c>
      <c r="D553" s="86">
        <v>34021</v>
      </c>
      <c r="E553" s="60">
        <v>17479.05</v>
      </c>
      <c r="F553" s="15">
        <f t="shared" si="20"/>
        <v>51.377237588548255</v>
      </c>
    </row>
    <row r="554" spans="1:6" ht="12.75">
      <c r="A554" s="13"/>
      <c r="B554" s="14">
        <v>4120</v>
      </c>
      <c r="C554" s="19" t="s">
        <v>13</v>
      </c>
      <c r="D554" s="86">
        <v>2405</v>
      </c>
      <c r="E554" s="60">
        <v>1138.75</v>
      </c>
      <c r="F554" s="15">
        <f t="shared" si="20"/>
        <v>47.34927234927235</v>
      </c>
    </row>
    <row r="555" spans="1:6" ht="12.75">
      <c r="A555" s="13"/>
      <c r="B555" s="14">
        <v>4170</v>
      </c>
      <c r="C555" s="19" t="s">
        <v>92</v>
      </c>
      <c r="D555" s="86">
        <v>12120</v>
      </c>
      <c r="E555" s="60">
        <v>3450</v>
      </c>
      <c r="F555" s="15">
        <f t="shared" si="20"/>
        <v>28.465346534653463</v>
      </c>
    </row>
    <row r="556" spans="1:6" ht="12.75">
      <c r="A556" s="13"/>
      <c r="B556" s="14">
        <v>4210</v>
      </c>
      <c r="C556" s="19" t="s">
        <v>14</v>
      </c>
      <c r="D556" s="86">
        <v>6029</v>
      </c>
      <c r="E556" s="60">
        <v>1865.49</v>
      </c>
      <c r="F556" s="15">
        <f t="shared" si="20"/>
        <v>30.941947254934483</v>
      </c>
    </row>
    <row r="557" spans="1:6" ht="12.75">
      <c r="A557" s="13"/>
      <c r="B557" s="14">
        <v>4260</v>
      </c>
      <c r="C557" s="19" t="s">
        <v>15</v>
      </c>
      <c r="D557" s="86">
        <v>3030</v>
      </c>
      <c r="E557" s="60">
        <v>635.05</v>
      </c>
      <c r="F557" s="15">
        <f t="shared" si="20"/>
        <v>20.958745874587457</v>
      </c>
    </row>
    <row r="558" spans="1:6" ht="12.75">
      <c r="A558" s="13"/>
      <c r="B558" s="14">
        <v>4270</v>
      </c>
      <c r="C558" s="19" t="s">
        <v>16</v>
      </c>
      <c r="D558" s="86">
        <v>3087</v>
      </c>
      <c r="E558" s="60">
        <v>949.65</v>
      </c>
      <c r="F558" s="15">
        <f t="shared" si="20"/>
        <v>30.76287657920311</v>
      </c>
    </row>
    <row r="559" spans="1:6" ht="12.75">
      <c r="A559" s="13"/>
      <c r="B559" s="14">
        <v>4280</v>
      </c>
      <c r="C559" s="19" t="s">
        <v>28</v>
      </c>
      <c r="D559" s="86">
        <v>120</v>
      </c>
      <c r="E559" s="60">
        <v>40</v>
      </c>
      <c r="F559" s="15">
        <f t="shared" si="20"/>
        <v>33.33333333333333</v>
      </c>
    </row>
    <row r="560" spans="1:6" ht="12.75">
      <c r="A560" s="13"/>
      <c r="B560" s="14">
        <v>4300</v>
      </c>
      <c r="C560" s="19" t="s">
        <v>7</v>
      </c>
      <c r="D560" s="86">
        <v>10108</v>
      </c>
      <c r="E560" s="60">
        <v>2090.49</v>
      </c>
      <c r="F560" s="15">
        <f t="shared" si="20"/>
        <v>20.68153937475267</v>
      </c>
    </row>
    <row r="561" spans="1:6" ht="12.75">
      <c r="A561" s="13"/>
      <c r="B561" s="14">
        <v>4350</v>
      </c>
      <c r="C561" s="19" t="s">
        <v>111</v>
      </c>
      <c r="D561" s="86">
        <v>582</v>
      </c>
      <c r="E561" s="60">
        <v>288</v>
      </c>
      <c r="F561" s="15">
        <f t="shared" si="20"/>
        <v>49.48453608247423</v>
      </c>
    </row>
    <row r="562" spans="1:6" ht="12.75">
      <c r="A562" s="20"/>
      <c r="B562" s="170">
        <v>4360</v>
      </c>
      <c r="C562" s="136" t="s">
        <v>121</v>
      </c>
      <c r="D562" s="70">
        <v>720</v>
      </c>
      <c r="E562" s="90">
        <v>260</v>
      </c>
      <c r="F562" s="70">
        <f t="shared" si="20"/>
        <v>36.11111111111111</v>
      </c>
    </row>
    <row r="563" spans="1:6" ht="12.75">
      <c r="A563" s="39"/>
      <c r="B563" s="179"/>
      <c r="C563" s="80" t="s">
        <v>211</v>
      </c>
      <c r="D563" s="73"/>
      <c r="E563" s="102"/>
      <c r="F563" s="73"/>
    </row>
    <row r="564" spans="1:6" ht="12.75">
      <c r="A564" s="39"/>
      <c r="B564" s="179"/>
      <c r="C564" s="133" t="s">
        <v>212</v>
      </c>
      <c r="D564" s="73"/>
      <c r="E564" s="102"/>
      <c r="F564" s="73"/>
    </row>
    <row r="565" spans="1:6" ht="12.75">
      <c r="A565" s="20"/>
      <c r="B565" s="170">
        <v>4370</v>
      </c>
      <c r="C565" s="136" t="s">
        <v>121</v>
      </c>
      <c r="D565" s="70">
        <v>3335</v>
      </c>
      <c r="E565" s="90">
        <v>2098.74</v>
      </c>
      <c r="F565" s="70">
        <f>(E565/D565*100)</f>
        <v>62.93073463268365</v>
      </c>
    </row>
    <row r="566" spans="1:6" ht="12.75">
      <c r="A566" s="39"/>
      <c r="B566" s="179"/>
      <c r="C566" s="140" t="s">
        <v>211</v>
      </c>
      <c r="D566" s="73"/>
      <c r="E566" s="102"/>
      <c r="F566" s="73"/>
    </row>
    <row r="567" spans="1:6" ht="12.75">
      <c r="A567" s="24"/>
      <c r="B567" s="163"/>
      <c r="C567" s="133" t="s">
        <v>213</v>
      </c>
      <c r="D567" s="74"/>
      <c r="E567" s="91"/>
      <c r="F567" s="74"/>
    </row>
    <row r="568" spans="1:6" ht="12.75">
      <c r="A568" s="39"/>
      <c r="B568" s="36">
        <v>4400</v>
      </c>
      <c r="C568" s="165" t="s">
        <v>209</v>
      </c>
      <c r="D568" s="135">
        <v>28642</v>
      </c>
      <c r="E568" s="73">
        <v>11898.01</v>
      </c>
      <c r="F568" s="37">
        <f>(E568/D568*100)</f>
        <v>41.54043013756022</v>
      </c>
    </row>
    <row r="569" spans="1:6" ht="12.75">
      <c r="A569" s="24"/>
      <c r="B569" s="26"/>
      <c r="C569" s="175" t="s">
        <v>210</v>
      </c>
      <c r="D569" s="131"/>
      <c r="E569" s="74"/>
      <c r="F569" s="27"/>
    </row>
    <row r="570" spans="1:6" ht="12.75">
      <c r="A570" s="13"/>
      <c r="B570" s="164">
        <v>4410</v>
      </c>
      <c r="C570" s="141" t="s">
        <v>17</v>
      </c>
      <c r="D570" s="91">
        <v>1717</v>
      </c>
      <c r="E570" s="74">
        <v>1105.06</v>
      </c>
      <c r="F570" s="27">
        <f>(E570/D570*100)</f>
        <v>64.35993011065813</v>
      </c>
    </row>
    <row r="571" spans="1:6" ht="12.75">
      <c r="A571" s="13"/>
      <c r="B571" s="163">
        <v>4430</v>
      </c>
      <c r="C571" s="145" t="s">
        <v>18</v>
      </c>
      <c r="D571" s="86">
        <v>242</v>
      </c>
      <c r="E571" s="60">
        <v>123</v>
      </c>
      <c r="F571" s="15">
        <f>(E571/D571*100)</f>
        <v>50.82644628099173</v>
      </c>
    </row>
    <row r="572" spans="1:6" ht="12.75">
      <c r="A572" s="13"/>
      <c r="B572" s="164">
        <v>4440</v>
      </c>
      <c r="C572" s="141" t="s">
        <v>19</v>
      </c>
      <c r="D572" s="86">
        <v>6194</v>
      </c>
      <c r="E572" s="60">
        <v>4300</v>
      </c>
      <c r="F572" s="15">
        <f>(E572/D572*100)</f>
        <v>69.42202131094608</v>
      </c>
    </row>
    <row r="573" spans="1:6" ht="12.75">
      <c r="A573" s="20"/>
      <c r="B573" s="170">
        <v>4700</v>
      </c>
      <c r="C573" s="146" t="s">
        <v>122</v>
      </c>
      <c r="D573" s="105">
        <v>3223</v>
      </c>
      <c r="E573" s="106">
        <v>3055</v>
      </c>
      <c r="F573" s="23">
        <f>(E573/D573*100)</f>
        <v>94.78746509463232</v>
      </c>
    </row>
    <row r="574" spans="1:6" ht="12.75">
      <c r="A574" s="24"/>
      <c r="B574" s="163"/>
      <c r="C574" s="145" t="s">
        <v>123</v>
      </c>
      <c r="D574" s="103"/>
      <c r="E574" s="104"/>
      <c r="F574" s="27"/>
    </row>
    <row r="575" spans="1:6" ht="12.75">
      <c r="A575" s="20"/>
      <c r="B575" s="170">
        <v>4740</v>
      </c>
      <c r="C575" s="136" t="s">
        <v>124</v>
      </c>
      <c r="D575" s="70">
        <v>201</v>
      </c>
      <c r="E575" s="90">
        <v>0</v>
      </c>
      <c r="F575" s="70">
        <f>(E575/D575*100)</f>
        <v>0</v>
      </c>
    </row>
    <row r="576" spans="1:6" ht="12.75">
      <c r="A576" s="39"/>
      <c r="B576" s="179"/>
      <c r="C576" s="80" t="s">
        <v>125</v>
      </c>
      <c r="D576" s="73"/>
      <c r="E576" s="102"/>
      <c r="F576" s="73"/>
    </row>
    <row r="577" spans="1:6" ht="12.75">
      <c r="A577" s="20"/>
      <c r="B577" s="170">
        <v>4750</v>
      </c>
      <c r="C577" s="136" t="s">
        <v>126</v>
      </c>
      <c r="D577" s="70">
        <v>2113</v>
      </c>
      <c r="E577" s="90">
        <v>17</v>
      </c>
      <c r="F577" s="70">
        <f>(E577/D577*100)</f>
        <v>0.8045433033601515</v>
      </c>
    </row>
    <row r="578" spans="1:6" ht="12.75">
      <c r="A578" s="24"/>
      <c r="B578" s="163"/>
      <c r="C578" s="133" t="s">
        <v>127</v>
      </c>
      <c r="D578" s="74"/>
      <c r="E578" s="91"/>
      <c r="F578" s="74"/>
    </row>
    <row r="579" spans="1:6" ht="12.75">
      <c r="A579" s="16">
        <v>85226</v>
      </c>
      <c r="B579" s="17"/>
      <c r="C579" s="16" t="s">
        <v>142</v>
      </c>
      <c r="D579" s="78">
        <f>SUM(D580)</f>
        <v>3778</v>
      </c>
      <c r="E579" s="132">
        <f>SUM(E580)</f>
        <v>198.3</v>
      </c>
      <c r="F579" s="78">
        <f aca="true" t="shared" si="21" ref="F579:F589">(E579/D579*100)</f>
        <v>5.248808893594495</v>
      </c>
    </row>
    <row r="580" spans="1:6" ht="12.75">
      <c r="A580" s="16"/>
      <c r="B580" s="81">
        <v>4300</v>
      </c>
      <c r="C580" s="19" t="s">
        <v>7</v>
      </c>
      <c r="D580" s="115">
        <v>3778</v>
      </c>
      <c r="E580" s="147">
        <v>198.3</v>
      </c>
      <c r="F580" s="134">
        <f t="shared" si="21"/>
        <v>5.248808893594495</v>
      </c>
    </row>
    <row r="581" spans="1:6" ht="12.75">
      <c r="A581" s="10">
        <v>85295</v>
      </c>
      <c r="B581" s="176"/>
      <c r="C581" s="11" t="s">
        <v>41</v>
      </c>
      <c r="D581" s="78">
        <f>SUM(D582:D588)</f>
        <v>134752</v>
      </c>
      <c r="E581" s="78">
        <f>SUM(E582:E588)</f>
        <v>57487.060000000005</v>
      </c>
      <c r="F581" s="78">
        <f t="shared" si="21"/>
        <v>42.661377938731896</v>
      </c>
    </row>
    <row r="582" spans="1:6" ht="12.75">
      <c r="A582" s="197"/>
      <c r="B582" s="13">
        <v>3037</v>
      </c>
      <c r="C582" s="81" t="s">
        <v>25</v>
      </c>
      <c r="D582" s="60">
        <v>20995</v>
      </c>
      <c r="E582" s="15">
        <v>18852</v>
      </c>
      <c r="F582" s="15">
        <f t="shared" si="21"/>
        <v>89.79280781138367</v>
      </c>
    </row>
    <row r="583" spans="1:6" ht="12.75">
      <c r="A583" s="13"/>
      <c r="B583" s="14">
        <v>4017</v>
      </c>
      <c r="C583" s="19" t="s">
        <v>8</v>
      </c>
      <c r="D583" s="86">
        <v>61458</v>
      </c>
      <c r="E583" s="60">
        <v>22948.99</v>
      </c>
      <c r="F583" s="15">
        <f t="shared" si="21"/>
        <v>37.34093201861434</v>
      </c>
    </row>
    <row r="584" spans="1:6" ht="12.75">
      <c r="A584" s="13"/>
      <c r="B584" s="14">
        <v>4117</v>
      </c>
      <c r="C584" s="19" t="s">
        <v>12</v>
      </c>
      <c r="D584" s="86">
        <v>9817</v>
      </c>
      <c r="E584" s="60">
        <v>3552.7</v>
      </c>
      <c r="F584" s="15">
        <f t="shared" si="21"/>
        <v>36.18926352246103</v>
      </c>
    </row>
    <row r="585" spans="1:6" ht="12.75">
      <c r="A585" s="13"/>
      <c r="B585" s="14">
        <v>4127</v>
      </c>
      <c r="C585" s="19" t="s">
        <v>13</v>
      </c>
      <c r="D585" s="86">
        <v>1033</v>
      </c>
      <c r="E585" s="60">
        <v>389.41</v>
      </c>
      <c r="F585" s="15">
        <f t="shared" si="21"/>
        <v>37.69699903194579</v>
      </c>
    </row>
    <row r="586" spans="1:6" ht="12.75">
      <c r="A586" s="13"/>
      <c r="B586" s="14">
        <v>4177</v>
      </c>
      <c r="C586" s="19" t="s">
        <v>92</v>
      </c>
      <c r="D586" s="86">
        <v>1500</v>
      </c>
      <c r="E586" s="60">
        <v>500</v>
      </c>
      <c r="F586" s="15">
        <f t="shared" si="21"/>
        <v>33.33333333333333</v>
      </c>
    </row>
    <row r="587" spans="1:6" ht="12.75">
      <c r="A587" s="13"/>
      <c r="B587" s="182">
        <v>4217</v>
      </c>
      <c r="C587" s="81" t="s">
        <v>14</v>
      </c>
      <c r="D587" s="60">
        <v>10625</v>
      </c>
      <c r="E587" s="86">
        <v>10604.88</v>
      </c>
      <c r="F587" s="60">
        <f t="shared" si="21"/>
        <v>99.81063529411765</v>
      </c>
    </row>
    <row r="588" spans="1:6" ht="13.5" thickBot="1">
      <c r="A588" s="13"/>
      <c r="B588" s="182">
        <v>4307</v>
      </c>
      <c r="C588" s="81" t="s">
        <v>7</v>
      </c>
      <c r="D588" s="60">
        <v>29324</v>
      </c>
      <c r="E588" s="86">
        <v>639.08</v>
      </c>
      <c r="F588" s="60">
        <f t="shared" si="21"/>
        <v>2.1793752557631976</v>
      </c>
    </row>
    <row r="589" spans="1:6" ht="15.75">
      <c r="A589" s="38">
        <v>853</v>
      </c>
      <c r="B589" s="35"/>
      <c r="C589" s="38" t="s">
        <v>87</v>
      </c>
      <c r="D589" s="209">
        <f>SUM(D591,D596,D622)</f>
        <v>1429616.55</v>
      </c>
      <c r="E589" s="210">
        <f>SUM(E591,E596,E622)</f>
        <v>725028.5199999999</v>
      </c>
      <c r="F589" s="210">
        <f t="shared" si="21"/>
        <v>50.71489414416753</v>
      </c>
    </row>
    <row r="590" spans="1:6" ht="16.5" thickBot="1">
      <c r="A590" s="45"/>
      <c r="B590" s="43"/>
      <c r="C590" s="45" t="s">
        <v>88</v>
      </c>
      <c r="D590" s="88"/>
      <c r="E590" s="59"/>
      <c r="F590" s="59"/>
    </row>
    <row r="591" spans="1:6" ht="12.75">
      <c r="A591" s="8">
        <v>85311</v>
      </c>
      <c r="B591" s="6"/>
      <c r="C591" s="8" t="s">
        <v>143</v>
      </c>
      <c r="D591" s="83">
        <f>SUM(D593)</f>
        <v>90420</v>
      </c>
      <c r="E591" s="84">
        <f>SUM(E593)</f>
        <v>45210</v>
      </c>
      <c r="F591" s="84">
        <f>(E591/D591*100)</f>
        <v>50</v>
      </c>
    </row>
    <row r="592" spans="1:6" ht="12.75">
      <c r="A592" s="10"/>
      <c r="B592" s="6"/>
      <c r="C592" s="10" t="s">
        <v>144</v>
      </c>
      <c r="D592" s="85"/>
      <c r="E592" s="84"/>
      <c r="F592" s="84"/>
    </row>
    <row r="593" spans="1:6" ht="12.75">
      <c r="A593" s="39"/>
      <c r="B593" s="22">
        <v>2820</v>
      </c>
      <c r="C593" s="40" t="s">
        <v>66</v>
      </c>
      <c r="D593" s="90">
        <v>90420</v>
      </c>
      <c r="E593" s="70">
        <v>45210</v>
      </c>
      <c r="F593" s="70">
        <f>(E593/D593*100)</f>
        <v>50</v>
      </c>
    </row>
    <row r="594" spans="1:6" ht="12.75">
      <c r="A594" s="39"/>
      <c r="B594" s="36"/>
      <c r="C594" s="40" t="s">
        <v>67</v>
      </c>
      <c r="D594" s="102"/>
      <c r="E594" s="73"/>
      <c r="F594" s="73"/>
    </row>
    <row r="595" spans="1:6" ht="12.75">
      <c r="A595" s="24"/>
      <c r="B595" s="26"/>
      <c r="C595" s="40" t="s">
        <v>68</v>
      </c>
      <c r="D595" s="91"/>
      <c r="E595" s="74"/>
      <c r="F595" s="74"/>
    </row>
    <row r="596" spans="1:6" ht="12.75">
      <c r="A596" s="10">
        <v>85333</v>
      </c>
      <c r="B596" s="11"/>
      <c r="C596" s="16" t="s">
        <v>73</v>
      </c>
      <c r="D596" s="97">
        <f>SUM(D597:D621)</f>
        <v>1260237</v>
      </c>
      <c r="E596" s="78">
        <f>SUM(E597:E621)</f>
        <v>648634.4999999999</v>
      </c>
      <c r="F596" s="78">
        <f aca="true" t="shared" si="22" ref="F596:F608">(E596/D596*100)</f>
        <v>51.46924745107467</v>
      </c>
    </row>
    <row r="597" spans="1:6" ht="12.75">
      <c r="A597" s="10"/>
      <c r="B597" s="66">
        <v>3020</v>
      </c>
      <c r="C597" s="20" t="s">
        <v>99</v>
      </c>
      <c r="D597" s="95">
        <v>2412</v>
      </c>
      <c r="E597" s="96">
        <v>115.2</v>
      </c>
      <c r="F597" s="60">
        <f t="shared" si="22"/>
        <v>4.776119402985075</v>
      </c>
    </row>
    <row r="598" spans="1:6" ht="12.75">
      <c r="A598" s="13"/>
      <c r="B598" s="14">
        <v>4010</v>
      </c>
      <c r="C598" s="19" t="s">
        <v>8</v>
      </c>
      <c r="D598" s="86">
        <v>884757</v>
      </c>
      <c r="E598" s="60">
        <v>429436.04</v>
      </c>
      <c r="F598" s="60">
        <f t="shared" si="22"/>
        <v>48.53717348379272</v>
      </c>
    </row>
    <row r="599" spans="1:6" ht="12.75">
      <c r="A599" s="13"/>
      <c r="B599" s="14">
        <v>4040</v>
      </c>
      <c r="C599" s="19" t="s">
        <v>11</v>
      </c>
      <c r="D599" s="86">
        <v>70062</v>
      </c>
      <c r="E599" s="60">
        <v>67238</v>
      </c>
      <c r="F599" s="60">
        <f t="shared" si="22"/>
        <v>95.96928434814879</v>
      </c>
    </row>
    <row r="600" spans="1:6" ht="12.75">
      <c r="A600" s="13"/>
      <c r="B600" s="14">
        <v>4110</v>
      </c>
      <c r="C600" s="19" t="s">
        <v>12</v>
      </c>
      <c r="D600" s="86">
        <v>146946</v>
      </c>
      <c r="E600" s="60">
        <v>76153.36</v>
      </c>
      <c r="F600" s="60">
        <f t="shared" si="22"/>
        <v>51.82404420671539</v>
      </c>
    </row>
    <row r="601" spans="1:6" ht="12.75">
      <c r="A601" s="13"/>
      <c r="B601" s="14">
        <v>4120</v>
      </c>
      <c r="C601" s="19" t="s">
        <v>13</v>
      </c>
      <c r="D601" s="86">
        <v>23701</v>
      </c>
      <c r="E601" s="60">
        <v>11989.6</v>
      </c>
      <c r="F601" s="60">
        <f t="shared" si="22"/>
        <v>50.586895067718665</v>
      </c>
    </row>
    <row r="602" spans="1:6" ht="12.75">
      <c r="A602" s="13"/>
      <c r="B602" s="14">
        <v>4140</v>
      </c>
      <c r="C602" s="19" t="s">
        <v>91</v>
      </c>
      <c r="D602" s="86">
        <v>27371</v>
      </c>
      <c r="E602" s="60">
        <v>13722</v>
      </c>
      <c r="F602" s="60">
        <f t="shared" si="22"/>
        <v>50.1333528186767</v>
      </c>
    </row>
    <row r="603" spans="1:6" ht="12.75">
      <c r="A603" s="13"/>
      <c r="B603" s="14">
        <v>4170</v>
      </c>
      <c r="C603" s="19" t="s">
        <v>92</v>
      </c>
      <c r="D603" s="86">
        <v>2020</v>
      </c>
      <c r="E603" s="60">
        <v>0</v>
      </c>
      <c r="F603" s="60">
        <f t="shared" si="22"/>
        <v>0</v>
      </c>
    </row>
    <row r="604" spans="1:6" ht="12.75">
      <c r="A604" s="13"/>
      <c r="B604" s="14">
        <v>4210</v>
      </c>
      <c r="C604" s="19" t="s">
        <v>14</v>
      </c>
      <c r="D604" s="86">
        <v>22752</v>
      </c>
      <c r="E604" s="60">
        <v>6691.82</v>
      </c>
      <c r="F604" s="60">
        <f t="shared" si="22"/>
        <v>29.412007735583686</v>
      </c>
    </row>
    <row r="605" spans="1:6" ht="12.75">
      <c r="A605" s="13"/>
      <c r="B605" s="14">
        <v>4270</v>
      </c>
      <c r="C605" s="19" t="s">
        <v>16</v>
      </c>
      <c r="D605" s="86">
        <v>2880</v>
      </c>
      <c r="E605" s="60">
        <v>759</v>
      </c>
      <c r="F605" s="60">
        <f t="shared" si="22"/>
        <v>26.354166666666668</v>
      </c>
    </row>
    <row r="606" spans="1:6" ht="12.75">
      <c r="A606" s="13"/>
      <c r="B606" s="14">
        <v>4280</v>
      </c>
      <c r="C606" s="19" t="s">
        <v>28</v>
      </c>
      <c r="D606" s="86">
        <v>500</v>
      </c>
      <c r="E606" s="60">
        <v>283.2</v>
      </c>
      <c r="F606" s="60">
        <f t="shared" si="22"/>
        <v>56.64</v>
      </c>
    </row>
    <row r="607" spans="1:6" ht="12.75">
      <c r="A607" s="13"/>
      <c r="B607" s="14">
        <v>4300</v>
      </c>
      <c r="C607" s="19" t="s">
        <v>7</v>
      </c>
      <c r="D607" s="86">
        <v>5622</v>
      </c>
      <c r="E607" s="60">
        <v>817.08</v>
      </c>
      <c r="F607" s="60">
        <f t="shared" si="22"/>
        <v>14.533617929562434</v>
      </c>
    </row>
    <row r="608" spans="1:6" ht="12.75">
      <c r="A608" s="20"/>
      <c r="B608" s="22">
        <v>4370</v>
      </c>
      <c r="C608" s="40" t="s">
        <v>121</v>
      </c>
      <c r="D608" s="90">
        <v>1639</v>
      </c>
      <c r="E608" s="70">
        <v>554.53</v>
      </c>
      <c r="F608" s="70">
        <f t="shared" si="22"/>
        <v>33.83343502135448</v>
      </c>
    </row>
    <row r="609" spans="1:6" ht="12.75">
      <c r="A609" s="39"/>
      <c r="B609" s="36"/>
      <c r="C609" s="223" t="s">
        <v>211</v>
      </c>
      <c r="D609" s="102"/>
      <c r="E609" s="73"/>
      <c r="F609" s="73"/>
    </row>
    <row r="610" spans="1:6" ht="12.75">
      <c r="A610" s="24"/>
      <c r="B610" s="26"/>
      <c r="C610" s="25" t="s">
        <v>213</v>
      </c>
      <c r="D610" s="131"/>
      <c r="E610" s="74"/>
      <c r="F610" s="74"/>
    </row>
    <row r="611" spans="1:6" ht="12.75">
      <c r="A611" s="39"/>
      <c r="B611" s="36">
        <v>4400</v>
      </c>
      <c r="C611" s="165" t="s">
        <v>209</v>
      </c>
      <c r="D611" s="135">
        <v>30815</v>
      </c>
      <c r="E611" s="73">
        <v>15788.82</v>
      </c>
      <c r="F611" s="37">
        <f aca="true" t="shared" si="23" ref="F611:F618">(E611/D611*100)</f>
        <v>51.23744929417492</v>
      </c>
    </row>
    <row r="612" spans="1:6" ht="12.75">
      <c r="A612" s="24"/>
      <c r="B612" s="26"/>
      <c r="C612" s="175" t="s">
        <v>210</v>
      </c>
      <c r="D612" s="131"/>
      <c r="E612" s="74"/>
      <c r="F612" s="27"/>
    </row>
    <row r="613" spans="1:6" ht="12.75">
      <c r="A613" s="13"/>
      <c r="B613" s="14">
        <v>4410</v>
      </c>
      <c r="C613" s="19" t="s">
        <v>17</v>
      </c>
      <c r="D613" s="91">
        <v>1066</v>
      </c>
      <c r="E613" s="74">
        <v>416.99</v>
      </c>
      <c r="F613" s="74">
        <f t="shared" si="23"/>
        <v>39.1172607879925</v>
      </c>
    </row>
    <row r="614" spans="1:6" ht="12.75">
      <c r="A614" s="24"/>
      <c r="B614" s="26">
        <v>4420</v>
      </c>
      <c r="C614" s="25" t="s">
        <v>84</v>
      </c>
      <c r="D614" s="91">
        <v>365</v>
      </c>
      <c r="E614" s="74">
        <v>0</v>
      </c>
      <c r="F614" s="74">
        <f t="shared" si="23"/>
        <v>0</v>
      </c>
    </row>
    <row r="615" spans="1:6" ht="12.75">
      <c r="A615" s="24"/>
      <c r="B615" s="26">
        <v>4430</v>
      </c>
      <c r="C615" s="25" t="s">
        <v>18</v>
      </c>
      <c r="D615" s="91">
        <v>3200</v>
      </c>
      <c r="E615" s="74">
        <v>1140.5</v>
      </c>
      <c r="F615" s="74">
        <f t="shared" si="23"/>
        <v>35.640625</v>
      </c>
    </row>
    <row r="616" spans="1:6" ht="12.75">
      <c r="A616" s="13"/>
      <c r="B616" s="14">
        <v>4440</v>
      </c>
      <c r="C616" s="19" t="s">
        <v>19</v>
      </c>
      <c r="D616" s="86">
        <v>32000</v>
      </c>
      <c r="E616" s="60">
        <v>22528.56</v>
      </c>
      <c r="F616" s="60">
        <f t="shared" si="23"/>
        <v>70.40175</v>
      </c>
    </row>
    <row r="617" spans="1:6" ht="12.75">
      <c r="A617" s="24"/>
      <c r="B617" s="26">
        <v>4480</v>
      </c>
      <c r="C617" s="25" t="s">
        <v>20</v>
      </c>
      <c r="D617" s="92">
        <v>1700</v>
      </c>
      <c r="E617" s="60">
        <v>852</v>
      </c>
      <c r="F617" s="60">
        <f t="shared" si="23"/>
        <v>50.117647058823536</v>
      </c>
    </row>
    <row r="618" spans="1:6" ht="12.75">
      <c r="A618" s="20"/>
      <c r="B618" s="170">
        <v>4520</v>
      </c>
      <c r="C618" s="136" t="s">
        <v>215</v>
      </c>
      <c r="D618" s="135">
        <v>148</v>
      </c>
      <c r="E618" s="73">
        <v>147.8</v>
      </c>
      <c r="F618" s="37">
        <f t="shared" si="23"/>
        <v>99.86486486486487</v>
      </c>
    </row>
    <row r="619" spans="1:6" ht="12.75">
      <c r="A619" s="24"/>
      <c r="B619" s="163"/>
      <c r="C619" s="133" t="s">
        <v>94</v>
      </c>
      <c r="D619" s="131"/>
      <c r="E619" s="74"/>
      <c r="F619" s="27"/>
    </row>
    <row r="620" spans="1:6" ht="12.75">
      <c r="A620" s="39"/>
      <c r="B620" s="58">
        <v>4700</v>
      </c>
      <c r="C620" s="40" t="s">
        <v>122</v>
      </c>
      <c r="D620" s="102">
        <v>281</v>
      </c>
      <c r="E620" s="73">
        <v>0</v>
      </c>
      <c r="F620" s="73">
        <f>(E620/D620*100)</f>
        <v>0</v>
      </c>
    </row>
    <row r="621" spans="1:6" ht="12.75">
      <c r="A621" s="24"/>
      <c r="B621" s="190"/>
      <c r="C621" s="25" t="s">
        <v>123</v>
      </c>
      <c r="D621" s="91"/>
      <c r="E621" s="74"/>
      <c r="F621" s="74"/>
    </row>
    <row r="622" spans="1:6" ht="12.75">
      <c r="A622" s="16">
        <v>85395</v>
      </c>
      <c r="B622" s="17"/>
      <c r="C622" s="16" t="s">
        <v>41</v>
      </c>
      <c r="D622" s="97">
        <f>SUM(D623:D638)</f>
        <v>78959.54999999999</v>
      </c>
      <c r="E622" s="97">
        <f>SUM(E623:E638)</f>
        <v>31184.019999999997</v>
      </c>
      <c r="F622" s="78">
        <f>(E622/D622*100)</f>
        <v>39.49366479418892</v>
      </c>
    </row>
    <row r="623" spans="1:6" ht="12.75">
      <c r="A623" s="20"/>
      <c r="B623" s="22">
        <v>2830</v>
      </c>
      <c r="C623" s="40" t="s">
        <v>95</v>
      </c>
      <c r="D623" s="90">
        <v>4500</v>
      </c>
      <c r="E623" s="70">
        <v>2500</v>
      </c>
      <c r="F623" s="70">
        <f>(E623/D623*100)</f>
        <v>55.55555555555556</v>
      </c>
    </row>
    <row r="624" spans="1:6" ht="12.75">
      <c r="A624" s="39"/>
      <c r="B624" s="36"/>
      <c r="C624" s="40" t="s">
        <v>96</v>
      </c>
      <c r="D624" s="102"/>
      <c r="E624" s="73"/>
      <c r="F624" s="73"/>
    </row>
    <row r="625" spans="1:6" ht="12.75">
      <c r="A625" s="39"/>
      <c r="B625" s="58"/>
      <c r="C625" s="40" t="s">
        <v>97</v>
      </c>
      <c r="D625" s="102"/>
      <c r="E625" s="73"/>
      <c r="F625" s="73"/>
    </row>
    <row r="626" spans="1:6" ht="12.75">
      <c r="A626" s="39"/>
      <c r="B626" s="58"/>
      <c r="C626" s="40" t="s">
        <v>98</v>
      </c>
      <c r="D626" s="102"/>
      <c r="E626" s="73"/>
      <c r="F626" s="73"/>
    </row>
    <row r="627" spans="1:6" ht="12.75">
      <c r="A627" s="13"/>
      <c r="B627" s="14">
        <v>4017</v>
      </c>
      <c r="C627" s="19" t="s">
        <v>8</v>
      </c>
      <c r="D627" s="86">
        <v>47783.27</v>
      </c>
      <c r="E627" s="60">
        <v>16955.81</v>
      </c>
      <c r="F627" s="60">
        <f aca="true" t="shared" si="24" ref="F627:F638">(E627/D627*100)</f>
        <v>35.48482554668193</v>
      </c>
    </row>
    <row r="628" spans="1:6" ht="12.75">
      <c r="A628" s="13"/>
      <c r="B628" s="14">
        <v>4019</v>
      </c>
      <c r="C628" s="19" t="s">
        <v>8</v>
      </c>
      <c r="D628" s="86">
        <v>8426.69</v>
      </c>
      <c r="E628" s="60">
        <v>2992.2</v>
      </c>
      <c r="F628" s="60">
        <f t="shared" si="24"/>
        <v>35.50860420876999</v>
      </c>
    </row>
    <row r="629" spans="1:6" ht="12.75">
      <c r="A629" s="13"/>
      <c r="B629" s="14">
        <v>4047</v>
      </c>
      <c r="C629" s="19" t="s">
        <v>11</v>
      </c>
      <c r="D629" s="86">
        <v>3381.29</v>
      </c>
      <c r="E629" s="60">
        <v>2593.35</v>
      </c>
      <c r="F629" s="60">
        <f t="shared" si="24"/>
        <v>76.69705940632126</v>
      </c>
    </row>
    <row r="630" spans="1:6" ht="12.75">
      <c r="A630" s="13"/>
      <c r="B630" s="14">
        <v>4049</v>
      </c>
      <c r="C630" s="19" t="s">
        <v>11</v>
      </c>
      <c r="D630" s="86">
        <v>596.71</v>
      </c>
      <c r="E630" s="60">
        <v>457.65</v>
      </c>
      <c r="F630" s="60">
        <f t="shared" si="24"/>
        <v>76.69554725075831</v>
      </c>
    </row>
    <row r="631" spans="1:6" ht="12.75">
      <c r="A631" s="13"/>
      <c r="B631" s="14">
        <v>4117</v>
      </c>
      <c r="C631" s="19" t="s">
        <v>12</v>
      </c>
      <c r="D631" s="86">
        <v>8747.34</v>
      </c>
      <c r="E631" s="60">
        <v>3010.67</v>
      </c>
      <c r="F631" s="60">
        <f t="shared" si="24"/>
        <v>34.418120251413576</v>
      </c>
    </row>
    <row r="632" spans="1:6" ht="12.75">
      <c r="A632" s="13"/>
      <c r="B632" s="14">
        <v>4119</v>
      </c>
      <c r="C632" s="19" t="s">
        <v>12</v>
      </c>
      <c r="D632" s="86">
        <v>1549.12</v>
      </c>
      <c r="E632" s="60">
        <v>531.3</v>
      </c>
      <c r="F632" s="60">
        <f t="shared" si="24"/>
        <v>34.29689113819458</v>
      </c>
    </row>
    <row r="633" spans="1:6" ht="12.75">
      <c r="A633" s="13"/>
      <c r="B633" s="14">
        <v>4127</v>
      </c>
      <c r="C633" s="19" t="s">
        <v>13</v>
      </c>
      <c r="D633" s="86">
        <v>1354.69</v>
      </c>
      <c r="E633" s="60">
        <v>485.6</v>
      </c>
      <c r="F633" s="60">
        <f t="shared" si="24"/>
        <v>35.84583926950077</v>
      </c>
    </row>
    <row r="634" spans="1:6" ht="12.75">
      <c r="A634" s="13"/>
      <c r="B634" s="14">
        <v>4129</v>
      </c>
      <c r="C634" s="19" t="s">
        <v>13</v>
      </c>
      <c r="D634" s="86">
        <v>239.28</v>
      </c>
      <c r="E634" s="60">
        <v>85.68</v>
      </c>
      <c r="F634" s="60">
        <f t="shared" si="24"/>
        <v>35.8074222668004</v>
      </c>
    </row>
    <row r="635" spans="1:6" ht="12.75">
      <c r="A635" s="13"/>
      <c r="B635" s="14">
        <v>4307</v>
      </c>
      <c r="C635" s="19" t="s">
        <v>7</v>
      </c>
      <c r="D635" s="86">
        <v>1.06</v>
      </c>
      <c r="E635" s="60">
        <v>0</v>
      </c>
      <c r="F635" s="60">
        <f t="shared" si="24"/>
        <v>0</v>
      </c>
    </row>
    <row r="636" spans="1:6" ht="12.75">
      <c r="A636" s="13"/>
      <c r="B636" s="14">
        <v>4309</v>
      </c>
      <c r="C636" s="19" t="s">
        <v>7</v>
      </c>
      <c r="D636" s="86">
        <v>0.18</v>
      </c>
      <c r="E636" s="60">
        <v>0</v>
      </c>
      <c r="F636" s="60">
        <f t="shared" si="24"/>
        <v>0</v>
      </c>
    </row>
    <row r="637" spans="1:6" ht="12.75">
      <c r="A637" s="13"/>
      <c r="B637" s="14">
        <v>4447</v>
      </c>
      <c r="C637" s="19" t="s">
        <v>19</v>
      </c>
      <c r="D637" s="86">
        <v>2022.93</v>
      </c>
      <c r="E637" s="60">
        <v>1336</v>
      </c>
      <c r="F637" s="60">
        <f t="shared" si="24"/>
        <v>66.04281907925632</v>
      </c>
    </row>
    <row r="638" spans="1:6" ht="13.5" thickBot="1">
      <c r="A638" s="13"/>
      <c r="B638" s="14">
        <v>4449</v>
      </c>
      <c r="C638" s="19" t="s">
        <v>19</v>
      </c>
      <c r="D638" s="86">
        <v>356.99</v>
      </c>
      <c r="E638" s="60">
        <v>235.76</v>
      </c>
      <c r="F638" s="60">
        <f t="shared" si="24"/>
        <v>66.04106557606654</v>
      </c>
    </row>
    <row r="639" spans="1:6" ht="15.75">
      <c r="A639" s="207">
        <v>854</v>
      </c>
      <c r="B639" s="166"/>
      <c r="C639" s="167" t="s">
        <v>74</v>
      </c>
      <c r="D639" s="168">
        <f>SUM(D640,D665,D671,D674)</f>
        <v>3381411.78</v>
      </c>
      <c r="E639" s="168">
        <f>SUM(E640,E665,E671,E674)</f>
        <v>1703076.97</v>
      </c>
      <c r="F639" s="168">
        <f>(E639/D639*100)</f>
        <v>50.36585547117246</v>
      </c>
    </row>
    <row r="640" spans="1:6" ht="12.75">
      <c r="A640" s="192">
        <v>85410</v>
      </c>
      <c r="B640" s="10"/>
      <c r="C640" s="11" t="s">
        <v>75</v>
      </c>
      <c r="D640" s="77">
        <f>SUM(D641:D664)</f>
        <v>1008258</v>
      </c>
      <c r="E640" s="77">
        <f>SUM(E641:E664)</f>
        <v>514321.97</v>
      </c>
      <c r="F640" s="77">
        <f aca="true" t="shared" si="25" ref="F640:F656">(E640/D640*100)</f>
        <v>51.01094858657208</v>
      </c>
    </row>
    <row r="641" spans="1:6" ht="12.75">
      <c r="A641" s="198"/>
      <c r="B641" s="20">
        <v>3020</v>
      </c>
      <c r="C641" s="22" t="s">
        <v>99</v>
      </c>
      <c r="D641" s="70">
        <v>8815</v>
      </c>
      <c r="E641" s="70">
        <v>3847.88</v>
      </c>
      <c r="F641" s="70">
        <f t="shared" si="25"/>
        <v>43.65150311968236</v>
      </c>
    </row>
    <row r="642" spans="1:6" ht="12.75">
      <c r="A642" s="197"/>
      <c r="B642" s="13">
        <v>4010</v>
      </c>
      <c r="C642" s="81" t="s">
        <v>8</v>
      </c>
      <c r="D642" s="60">
        <v>471262</v>
      </c>
      <c r="E642" s="60">
        <v>279719.33</v>
      </c>
      <c r="F642" s="60">
        <f t="shared" si="25"/>
        <v>59.35537556603333</v>
      </c>
    </row>
    <row r="643" spans="1:6" ht="12.75">
      <c r="A643" s="197"/>
      <c r="B643" s="13">
        <v>4040</v>
      </c>
      <c r="C643" s="81" t="s">
        <v>11</v>
      </c>
      <c r="D643" s="60">
        <v>44470</v>
      </c>
      <c r="E643" s="60">
        <v>40572.95</v>
      </c>
      <c r="F643" s="60">
        <f t="shared" si="25"/>
        <v>91.23667641106363</v>
      </c>
    </row>
    <row r="644" spans="1:6" ht="12.75">
      <c r="A644" s="197"/>
      <c r="B644" s="13">
        <v>4110</v>
      </c>
      <c r="C644" s="81" t="s">
        <v>12</v>
      </c>
      <c r="D644" s="60">
        <v>76450</v>
      </c>
      <c r="E644" s="60">
        <v>47848.1</v>
      </c>
      <c r="F644" s="60">
        <f t="shared" si="25"/>
        <v>62.58744277305428</v>
      </c>
    </row>
    <row r="645" spans="1:6" ht="12.75">
      <c r="A645" s="197"/>
      <c r="B645" s="13">
        <v>4120</v>
      </c>
      <c r="C645" s="81" t="s">
        <v>13</v>
      </c>
      <c r="D645" s="60">
        <v>14011</v>
      </c>
      <c r="E645" s="60">
        <v>7457.13</v>
      </c>
      <c r="F645" s="60">
        <f t="shared" si="25"/>
        <v>53.22339590321889</v>
      </c>
    </row>
    <row r="646" spans="1:6" ht="12.75">
      <c r="A646" s="197"/>
      <c r="B646" s="13">
        <v>4210</v>
      </c>
      <c r="C646" s="81" t="s">
        <v>14</v>
      </c>
      <c r="D646" s="60">
        <v>103105</v>
      </c>
      <c r="E646" s="60">
        <v>44400.49</v>
      </c>
      <c r="F646" s="60">
        <f t="shared" si="25"/>
        <v>43.06337229038359</v>
      </c>
    </row>
    <row r="647" spans="1:6" ht="12.75">
      <c r="A647" s="197"/>
      <c r="B647" s="13">
        <v>4220</v>
      </c>
      <c r="C647" s="81" t="s">
        <v>46</v>
      </c>
      <c r="D647" s="60">
        <v>7000</v>
      </c>
      <c r="E647" s="60">
        <v>0</v>
      </c>
      <c r="F647" s="60">
        <f t="shared" si="25"/>
        <v>0</v>
      </c>
    </row>
    <row r="648" spans="1:6" ht="12.75">
      <c r="A648" s="197"/>
      <c r="B648" s="13">
        <v>4260</v>
      </c>
      <c r="C648" s="81" t="s">
        <v>15</v>
      </c>
      <c r="D648" s="60">
        <v>46307</v>
      </c>
      <c r="E648" s="60">
        <v>32922.77</v>
      </c>
      <c r="F648" s="60">
        <f t="shared" si="25"/>
        <v>71.09674563240978</v>
      </c>
    </row>
    <row r="649" spans="1:6" ht="12.75">
      <c r="A649" s="197"/>
      <c r="B649" s="13">
        <v>4270</v>
      </c>
      <c r="C649" s="81" t="s">
        <v>16</v>
      </c>
      <c r="D649" s="60">
        <v>151000</v>
      </c>
      <c r="E649" s="60">
        <v>0</v>
      </c>
      <c r="F649" s="60">
        <f t="shared" si="25"/>
        <v>0</v>
      </c>
    </row>
    <row r="650" spans="1:6" ht="12.75">
      <c r="A650" s="197"/>
      <c r="B650" s="13">
        <v>4280</v>
      </c>
      <c r="C650" s="81" t="s">
        <v>28</v>
      </c>
      <c r="D650" s="60">
        <v>200</v>
      </c>
      <c r="E650" s="60">
        <v>160</v>
      </c>
      <c r="F650" s="60">
        <f t="shared" si="25"/>
        <v>80</v>
      </c>
    </row>
    <row r="651" spans="1:6" ht="12.75">
      <c r="A651" s="197"/>
      <c r="B651" s="13">
        <v>4300</v>
      </c>
      <c r="C651" s="81" t="s">
        <v>7</v>
      </c>
      <c r="D651" s="60">
        <v>51204</v>
      </c>
      <c r="E651" s="60">
        <v>31672.42</v>
      </c>
      <c r="F651" s="60">
        <f t="shared" si="25"/>
        <v>61.85536286227639</v>
      </c>
    </row>
    <row r="652" spans="1:6" ht="12.75">
      <c r="A652" s="198"/>
      <c r="B652" s="13">
        <v>4350</v>
      </c>
      <c r="C652" s="81" t="s">
        <v>111</v>
      </c>
      <c r="D652" s="70">
        <v>1000</v>
      </c>
      <c r="E652" s="70">
        <v>329.4</v>
      </c>
      <c r="F652" s="70">
        <f t="shared" si="25"/>
        <v>32.94</v>
      </c>
    </row>
    <row r="653" spans="1:6" ht="12.75">
      <c r="A653" s="198"/>
      <c r="B653" s="20">
        <v>4360</v>
      </c>
      <c r="C653" s="136" t="s">
        <v>121</v>
      </c>
      <c r="D653" s="70">
        <v>400</v>
      </c>
      <c r="E653" s="70">
        <v>213.72</v>
      </c>
      <c r="F653" s="70">
        <f t="shared" si="25"/>
        <v>53.43</v>
      </c>
    </row>
    <row r="654" spans="1:6" ht="12.75">
      <c r="A654" s="139"/>
      <c r="B654" s="39"/>
      <c r="C654" s="80" t="s">
        <v>220</v>
      </c>
      <c r="D654" s="73"/>
      <c r="E654" s="73"/>
      <c r="F654" s="73"/>
    </row>
    <row r="655" spans="1:6" ht="12.75">
      <c r="A655" s="139"/>
      <c r="B655" s="39"/>
      <c r="C655" s="133" t="s">
        <v>221</v>
      </c>
      <c r="D655" s="73"/>
      <c r="E655" s="73"/>
      <c r="F655" s="73"/>
    </row>
    <row r="656" spans="1:6" ht="12.75">
      <c r="A656" s="198"/>
      <c r="B656" s="20">
        <v>4370</v>
      </c>
      <c r="C656" s="136" t="s">
        <v>121</v>
      </c>
      <c r="D656" s="70">
        <v>3447</v>
      </c>
      <c r="E656" s="70">
        <v>1290.62</v>
      </c>
      <c r="F656" s="70">
        <f t="shared" si="25"/>
        <v>37.441833478387</v>
      </c>
    </row>
    <row r="657" spans="1:6" ht="12.75">
      <c r="A657" s="139"/>
      <c r="B657" s="39"/>
      <c r="C657" s="140" t="s">
        <v>211</v>
      </c>
      <c r="D657" s="73"/>
      <c r="E657" s="73"/>
      <c r="F657" s="73"/>
    </row>
    <row r="658" spans="1:6" ht="12.75">
      <c r="A658" s="199"/>
      <c r="B658" s="24"/>
      <c r="C658" s="133" t="s">
        <v>213</v>
      </c>
      <c r="D658" s="74"/>
      <c r="E658" s="74"/>
      <c r="F658" s="74"/>
    </row>
    <row r="659" spans="1:6" ht="12.75">
      <c r="A659" s="197"/>
      <c r="B659" s="13">
        <v>4410</v>
      </c>
      <c r="C659" s="81" t="s">
        <v>17</v>
      </c>
      <c r="D659" s="60">
        <v>303</v>
      </c>
      <c r="E659" s="60">
        <v>81</v>
      </c>
      <c r="F659" s="60">
        <f>(E659/D659*100)</f>
        <v>26.732673267326735</v>
      </c>
    </row>
    <row r="660" spans="1:6" ht="12.75">
      <c r="A660" s="197"/>
      <c r="B660" s="13">
        <v>4430</v>
      </c>
      <c r="C660" s="81" t="s">
        <v>18</v>
      </c>
      <c r="D660" s="60">
        <v>312</v>
      </c>
      <c r="E660" s="60">
        <v>0</v>
      </c>
      <c r="F660" s="60">
        <f>(E660/D660*100)</f>
        <v>0</v>
      </c>
    </row>
    <row r="661" spans="1:6" ht="12.75">
      <c r="A661" s="197"/>
      <c r="B661" s="13">
        <v>4440</v>
      </c>
      <c r="C661" s="81" t="s">
        <v>19</v>
      </c>
      <c r="D661" s="60">
        <v>27904</v>
      </c>
      <c r="E661" s="60">
        <v>23418</v>
      </c>
      <c r="F661" s="60">
        <f>(E661/D661*100)</f>
        <v>83.92345183486239</v>
      </c>
    </row>
    <row r="662" spans="1:6" ht="12.75">
      <c r="A662" s="198"/>
      <c r="B662" s="20">
        <v>4740</v>
      </c>
      <c r="C662" s="136" t="s">
        <v>124</v>
      </c>
      <c r="D662" s="70">
        <v>208</v>
      </c>
      <c r="E662" s="70">
        <v>0</v>
      </c>
      <c r="F662" s="70">
        <f>(E662/D662*100)</f>
        <v>0</v>
      </c>
    </row>
    <row r="663" spans="1:6" ht="12.75">
      <c r="A663" s="139"/>
      <c r="B663" s="24"/>
      <c r="C663" s="25" t="s">
        <v>125</v>
      </c>
      <c r="D663" s="73"/>
      <c r="E663" s="73"/>
      <c r="F663" s="73"/>
    </row>
    <row r="664" spans="1:6" ht="12.75">
      <c r="A664" s="197"/>
      <c r="B664" s="24">
        <v>4780</v>
      </c>
      <c r="C664" s="133" t="s">
        <v>181</v>
      </c>
      <c r="D664" s="60">
        <v>860</v>
      </c>
      <c r="E664" s="60">
        <v>388.16</v>
      </c>
      <c r="F664" s="60">
        <f>(E664/D664*100)</f>
        <v>45.13488372093023</v>
      </c>
    </row>
    <row r="665" spans="1:6" ht="12.75">
      <c r="A665" s="189">
        <v>85415</v>
      </c>
      <c r="B665" s="16"/>
      <c r="C665" s="17" t="s">
        <v>76</v>
      </c>
      <c r="D665" s="78">
        <f>SUM(D666:D670)</f>
        <v>20000</v>
      </c>
      <c r="E665" s="78">
        <f>SUM(E666:E670)</f>
        <v>10000</v>
      </c>
      <c r="F665" s="78">
        <f>(E665/D665*100)</f>
        <v>50</v>
      </c>
    </row>
    <row r="666" spans="1:6" ht="12.75">
      <c r="A666" s="165"/>
      <c r="B666" s="40">
        <v>2830</v>
      </c>
      <c r="C666" s="80" t="s">
        <v>95</v>
      </c>
      <c r="D666" s="134">
        <v>10000</v>
      </c>
      <c r="E666" s="134">
        <v>10000</v>
      </c>
      <c r="F666" s="70">
        <f>(E666/D666*100)</f>
        <v>100</v>
      </c>
    </row>
    <row r="667" spans="1:6" ht="12.75">
      <c r="A667" s="165"/>
      <c r="B667" s="40"/>
      <c r="C667" s="80" t="s">
        <v>96</v>
      </c>
      <c r="D667" s="116"/>
      <c r="E667" s="116"/>
      <c r="F667" s="73"/>
    </row>
    <row r="668" spans="1:6" ht="12.75">
      <c r="A668" s="165"/>
      <c r="B668" s="40"/>
      <c r="C668" s="80" t="s">
        <v>97</v>
      </c>
      <c r="D668" s="116"/>
      <c r="E668" s="116"/>
      <c r="F668" s="73"/>
    </row>
    <row r="669" spans="1:6" ht="12.75">
      <c r="A669" s="175"/>
      <c r="B669" s="25"/>
      <c r="C669" s="133" t="s">
        <v>98</v>
      </c>
      <c r="D669" s="157"/>
      <c r="E669" s="157"/>
      <c r="F669" s="74"/>
    </row>
    <row r="670" spans="1:6" ht="12.75">
      <c r="A670" s="165"/>
      <c r="B670" s="40">
        <v>3240</v>
      </c>
      <c r="C670" s="140" t="s">
        <v>186</v>
      </c>
      <c r="D670" s="116">
        <v>10000</v>
      </c>
      <c r="E670" s="116">
        <v>0</v>
      </c>
      <c r="F670" s="60">
        <f>(E670/D670*100)</f>
        <v>0</v>
      </c>
    </row>
    <row r="671" spans="1:6" ht="12.75">
      <c r="A671" s="189">
        <v>85446</v>
      </c>
      <c r="B671" s="16"/>
      <c r="C671" s="17" t="s">
        <v>61</v>
      </c>
      <c r="D671" s="78">
        <f>SUM(D672:D673)</f>
        <v>10487</v>
      </c>
      <c r="E671" s="78">
        <f>SUM(E672:E673)</f>
        <v>4930</v>
      </c>
      <c r="F671" s="78">
        <f>(E671/D671*100)</f>
        <v>47.01058453323162</v>
      </c>
    </row>
    <row r="672" spans="1:6" ht="12.75">
      <c r="A672" s="36"/>
      <c r="B672" s="39">
        <v>4700</v>
      </c>
      <c r="C672" s="80" t="s">
        <v>122</v>
      </c>
      <c r="D672" s="73">
        <v>10487</v>
      </c>
      <c r="E672" s="73">
        <v>4930</v>
      </c>
      <c r="F672" s="73">
        <f>(E672/D672*100)</f>
        <v>47.01058453323162</v>
      </c>
    </row>
    <row r="673" spans="1:6" ht="12.75">
      <c r="A673" s="199"/>
      <c r="B673" s="24"/>
      <c r="C673" s="133" t="s">
        <v>123</v>
      </c>
      <c r="D673" s="74"/>
      <c r="E673" s="74"/>
      <c r="F673" s="74"/>
    </row>
    <row r="674" spans="1:6" ht="12.75">
      <c r="A674" s="189">
        <v>85495</v>
      </c>
      <c r="B674" s="16"/>
      <c r="C674" s="17" t="s">
        <v>41</v>
      </c>
      <c r="D674" s="78">
        <f>SUM(D675:D678)</f>
        <v>2342666.78</v>
      </c>
      <c r="E674" s="78">
        <f>SUM(E675:E678)</f>
        <v>1173825</v>
      </c>
      <c r="F674" s="78">
        <f>(E674/D674*100)</f>
        <v>50.10635784915173</v>
      </c>
    </row>
    <row r="675" spans="1:6" ht="12.75">
      <c r="A675" s="198"/>
      <c r="B675" s="20">
        <v>2540</v>
      </c>
      <c r="C675" s="136" t="s">
        <v>57</v>
      </c>
      <c r="D675" s="70">
        <v>2333060.78</v>
      </c>
      <c r="E675" s="70">
        <v>1166620</v>
      </c>
      <c r="F675" s="70">
        <f>(E675/D675*100)</f>
        <v>50.00384087721882</v>
      </c>
    </row>
    <row r="676" spans="1:6" ht="12.75">
      <c r="A676" s="199"/>
      <c r="B676" s="24"/>
      <c r="C676" s="133" t="s">
        <v>89</v>
      </c>
      <c r="D676" s="74"/>
      <c r="E676" s="74"/>
      <c r="F676" s="74"/>
    </row>
    <row r="677" spans="1:6" ht="12.75" hidden="1">
      <c r="A677" s="139"/>
      <c r="B677" s="39">
        <v>4440</v>
      </c>
      <c r="C677" s="81" t="s">
        <v>19</v>
      </c>
      <c r="D677" s="73">
        <v>0</v>
      </c>
      <c r="E677" s="73">
        <v>0</v>
      </c>
      <c r="F677" s="70" t="e">
        <f>(E677/D677*100)</f>
        <v>#DIV/0!</v>
      </c>
    </row>
    <row r="678" spans="1:6" ht="13.5" thickBot="1">
      <c r="A678" s="139"/>
      <c r="B678" s="208">
        <v>4440</v>
      </c>
      <c r="C678" s="81" t="s">
        <v>19</v>
      </c>
      <c r="D678" s="59">
        <v>9606</v>
      </c>
      <c r="E678" s="59">
        <v>7205</v>
      </c>
      <c r="F678" s="59">
        <f>(E678/D678*100)</f>
        <v>75.00520508015823</v>
      </c>
    </row>
    <row r="679" spans="1:6" ht="15.75">
      <c r="A679" s="38">
        <v>900</v>
      </c>
      <c r="B679" s="35"/>
      <c r="C679" s="38" t="s">
        <v>187</v>
      </c>
      <c r="D679" s="127">
        <f>SUM(D681,D691)</f>
        <v>124900</v>
      </c>
      <c r="E679" s="112">
        <f>SUM(E681,E691)</f>
        <v>10981.8</v>
      </c>
      <c r="F679" s="128">
        <f>(E679/D679*100)</f>
        <v>8.792473979183345</v>
      </c>
    </row>
    <row r="680" spans="1:6" ht="16.5" thickBot="1">
      <c r="A680" s="45"/>
      <c r="B680" s="43"/>
      <c r="C680" s="45" t="s">
        <v>188</v>
      </c>
      <c r="D680" s="121"/>
      <c r="E680" s="122"/>
      <c r="F680" s="44"/>
    </row>
    <row r="681" spans="1:6" ht="12.75">
      <c r="A681" s="148">
        <v>90019</v>
      </c>
      <c r="B681" s="149"/>
      <c r="C681" s="148" t="s">
        <v>189</v>
      </c>
      <c r="D681" s="217">
        <f>SUM(D683:D690)</f>
        <v>114900</v>
      </c>
      <c r="E681" s="76">
        <f>SUM(E683:E690)</f>
        <v>981.8</v>
      </c>
      <c r="F681" s="218">
        <f>(E681/D681*100)</f>
        <v>0.8544821583986074</v>
      </c>
    </row>
    <row r="682" spans="1:6" ht="12.75">
      <c r="A682" s="10"/>
      <c r="B682" s="11"/>
      <c r="C682" s="10" t="s">
        <v>190</v>
      </c>
      <c r="D682" s="85"/>
      <c r="E682" s="77"/>
      <c r="F682" s="12"/>
    </row>
    <row r="683" spans="1:6" ht="12.75">
      <c r="A683" s="197"/>
      <c r="B683" s="13">
        <v>3030</v>
      </c>
      <c r="C683" s="81" t="s">
        <v>25</v>
      </c>
      <c r="D683" s="60">
        <v>31000</v>
      </c>
      <c r="E683" s="27">
        <v>0</v>
      </c>
      <c r="F683" s="15">
        <f>(E683/D683*100)</f>
        <v>0</v>
      </c>
    </row>
    <row r="684" spans="1:6" ht="12.75">
      <c r="A684" s="197"/>
      <c r="B684" s="13">
        <v>4210</v>
      </c>
      <c r="C684" s="81" t="s">
        <v>14</v>
      </c>
      <c r="D684" s="60">
        <v>6000</v>
      </c>
      <c r="E684" s="60">
        <v>238</v>
      </c>
      <c r="F684" s="60">
        <f>(E684/D684*100)</f>
        <v>3.966666666666667</v>
      </c>
    </row>
    <row r="685" spans="1:6" ht="12.75">
      <c r="A685" s="197"/>
      <c r="B685" s="13">
        <v>4300</v>
      </c>
      <c r="C685" s="81" t="s">
        <v>7</v>
      </c>
      <c r="D685" s="60">
        <v>67900</v>
      </c>
      <c r="E685" s="60">
        <v>91.5</v>
      </c>
      <c r="F685" s="60">
        <f>(E685/D685*100)</f>
        <v>0.13475699558173784</v>
      </c>
    </row>
    <row r="686" spans="1:6" ht="12.75">
      <c r="A686" s="197"/>
      <c r="B686" s="13">
        <v>4410</v>
      </c>
      <c r="C686" s="81" t="s">
        <v>17</v>
      </c>
      <c r="D686" s="60">
        <v>1000</v>
      </c>
      <c r="E686" s="60">
        <v>132.3</v>
      </c>
      <c r="F686" s="60">
        <f>(E686/D686*100)</f>
        <v>13.23</v>
      </c>
    </row>
    <row r="687" spans="1:6" ht="12.75">
      <c r="A687" s="36"/>
      <c r="B687" s="39">
        <v>4700</v>
      </c>
      <c r="C687" s="80" t="s">
        <v>122</v>
      </c>
      <c r="D687" s="73">
        <v>6000</v>
      </c>
      <c r="E687" s="73">
        <v>520</v>
      </c>
      <c r="F687" s="73">
        <f>(E687/D687*100)</f>
        <v>8.666666666666668</v>
      </c>
    </row>
    <row r="688" spans="1:6" ht="12.75">
      <c r="A688" s="199"/>
      <c r="B688" s="24"/>
      <c r="C688" s="133" t="s">
        <v>123</v>
      </c>
      <c r="D688" s="74"/>
      <c r="E688" s="74"/>
      <c r="F688" s="74"/>
    </row>
    <row r="689" spans="1:6" ht="12.75">
      <c r="A689" s="20"/>
      <c r="B689" s="170">
        <v>4750</v>
      </c>
      <c r="C689" s="136" t="s">
        <v>126</v>
      </c>
      <c r="D689" s="70">
        <v>3000</v>
      </c>
      <c r="E689" s="90">
        <v>0</v>
      </c>
      <c r="F689" s="70">
        <f>(E689/D689*100)</f>
        <v>0</v>
      </c>
    </row>
    <row r="690" spans="1:6" ht="12.75">
      <c r="A690" s="24"/>
      <c r="B690" s="163"/>
      <c r="C690" s="133" t="s">
        <v>127</v>
      </c>
      <c r="D690" s="74"/>
      <c r="E690" s="74"/>
      <c r="F690" s="74"/>
    </row>
    <row r="691" spans="1:6" ht="12.75">
      <c r="A691" s="16">
        <v>90095</v>
      </c>
      <c r="B691" s="17"/>
      <c r="C691" s="16" t="s">
        <v>41</v>
      </c>
      <c r="D691" s="97">
        <f>SUM(D692)</f>
        <v>10000</v>
      </c>
      <c r="E691" s="78">
        <f>SUM(E692)</f>
        <v>10000</v>
      </c>
      <c r="F691" s="78">
        <f>(E691/D691*100)</f>
        <v>100</v>
      </c>
    </row>
    <row r="692" spans="1:6" ht="12.75">
      <c r="A692" s="165"/>
      <c r="B692" s="40">
        <v>2800</v>
      </c>
      <c r="C692" s="80" t="s">
        <v>191</v>
      </c>
      <c r="D692" s="134">
        <v>10000</v>
      </c>
      <c r="E692" s="116">
        <v>10000</v>
      </c>
      <c r="F692" s="70">
        <f>(E692/D692*100)</f>
        <v>100</v>
      </c>
    </row>
    <row r="693" spans="1:6" ht="12.75">
      <c r="A693" s="165"/>
      <c r="B693" s="40"/>
      <c r="C693" s="80" t="s">
        <v>192</v>
      </c>
      <c r="D693" s="116"/>
      <c r="E693" s="116"/>
      <c r="F693" s="73"/>
    </row>
    <row r="694" spans="1:6" ht="13.5" thickBot="1">
      <c r="A694" s="165"/>
      <c r="B694" s="40"/>
      <c r="C694" s="80" t="s">
        <v>193</v>
      </c>
      <c r="D694" s="116"/>
      <c r="E694" s="116"/>
      <c r="F694" s="73"/>
    </row>
    <row r="695" spans="1:6" ht="15.75">
      <c r="A695" s="38">
        <v>921</v>
      </c>
      <c r="B695" s="35"/>
      <c r="C695" s="38" t="s">
        <v>77</v>
      </c>
      <c r="D695" s="127">
        <f>SUM(D697,D702)</f>
        <v>44800</v>
      </c>
      <c r="E695" s="112">
        <f>SUM(E697,E702)</f>
        <v>26150</v>
      </c>
      <c r="F695" s="128">
        <f>(E695/D695*100)</f>
        <v>58.37053571428571</v>
      </c>
    </row>
    <row r="696" spans="1:6" ht="16.5" thickBot="1">
      <c r="A696" s="45"/>
      <c r="B696" s="43"/>
      <c r="C696" s="45" t="s">
        <v>78</v>
      </c>
      <c r="D696" s="121"/>
      <c r="E696" s="122"/>
      <c r="F696" s="44"/>
    </row>
    <row r="697" spans="1:6" ht="12.75">
      <c r="A697" s="32">
        <v>92105</v>
      </c>
      <c r="B697" s="33"/>
      <c r="C697" s="32" t="s">
        <v>145</v>
      </c>
      <c r="D697" s="123">
        <f>SUM(D698)</f>
        <v>14500</v>
      </c>
      <c r="E697" s="123">
        <f>SUM(E698)</f>
        <v>11000</v>
      </c>
      <c r="F697" s="34">
        <f>(E697/D697*100)</f>
        <v>75.86206896551724</v>
      </c>
    </row>
    <row r="698" spans="1:6" ht="12.75">
      <c r="A698" s="40"/>
      <c r="B698" s="80">
        <v>2830</v>
      </c>
      <c r="C698" s="40" t="s">
        <v>95</v>
      </c>
      <c r="D698" s="134">
        <v>14500</v>
      </c>
      <c r="E698" s="134">
        <v>11000</v>
      </c>
      <c r="F698" s="70">
        <f>(E698/D698*100)</f>
        <v>75.86206896551724</v>
      </c>
    </row>
    <row r="699" spans="1:6" ht="12.75">
      <c r="A699" s="40"/>
      <c r="B699" s="80"/>
      <c r="C699" s="40" t="s">
        <v>96</v>
      </c>
      <c r="D699" s="116"/>
      <c r="E699" s="115"/>
      <c r="F699" s="73"/>
    </row>
    <row r="700" spans="1:6" ht="12.75">
      <c r="A700" s="40"/>
      <c r="B700" s="80"/>
      <c r="C700" s="40" t="s">
        <v>97</v>
      </c>
      <c r="D700" s="116"/>
      <c r="E700" s="115"/>
      <c r="F700" s="73"/>
    </row>
    <row r="701" spans="1:6" ht="13.5" thickBot="1">
      <c r="A701" s="40"/>
      <c r="B701" s="80"/>
      <c r="C701" s="40" t="s">
        <v>98</v>
      </c>
      <c r="D701" s="116"/>
      <c r="E701" s="115"/>
      <c r="F701" s="73"/>
    </row>
    <row r="702" spans="1:6" ht="12.75">
      <c r="A702" s="32">
        <v>92116</v>
      </c>
      <c r="B702" s="33"/>
      <c r="C702" s="32" t="s">
        <v>79</v>
      </c>
      <c r="D702" s="123">
        <f>SUM(D703)</f>
        <v>30300</v>
      </c>
      <c r="E702" s="62">
        <f>SUM(E703)</f>
        <v>15150</v>
      </c>
      <c r="F702" s="34">
        <f>(E702/D702*100)</f>
        <v>50</v>
      </c>
    </row>
    <row r="703" spans="1:6" ht="12.75">
      <c r="A703" s="39"/>
      <c r="B703" s="36">
        <v>2480</v>
      </c>
      <c r="C703" s="39" t="s">
        <v>105</v>
      </c>
      <c r="D703" s="124">
        <v>30300</v>
      </c>
      <c r="E703" s="70">
        <v>15150</v>
      </c>
      <c r="F703" s="23">
        <f>(E703/D703*100)</f>
        <v>50</v>
      </c>
    </row>
    <row r="704" spans="1:6" ht="13.5" thickBot="1">
      <c r="A704" s="39"/>
      <c r="B704" s="36"/>
      <c r="C704" s="39" t="s">
        <v>106</v>
      </c>
      <c r="D704" s="144"/>
      <c r="E704" s="59"/>
      <c r="F704" s="7"/>
    </row>
    <row r="705" spans="1:6" ht="15.75">
      <c r="A705" s="38">
        <v>926</v>
      </c>
      <c r="B705" s="35"/>
      <c r="C705" s="38" t="s">
        <v>195</v>
      </c>
      <c r="D705" s="159">
        <f>SUM(D706)</f>
        <v>33500</v>
      </c>
      <c r="E705" s="160">
        <f>SUM(E706)</f>
        <v>7706.87</v>
      </c>
      <c r="F705" s="129">
        <f>(E705/D705*100)</f>
        <v>23.005582089552238</v>
      </c>
    </row>
    <row r="706" spans="1:6" ht="12.75">
      <c r="A706" s="16">
        <v>92605</v>
      </c>
      <c r="B706" s="17"/>
      <c r="C706" s="16" t="s">
        <v>146</v>
      </c>
      <c r="D706" s="97">
        <f>SUM(D707:D712)</f>
        <v>33500</v>
      </c>
      <c r="E706" s="78">
        <f>SUM(E707:E712)</f>
        <v>7706.87</v>
      </c>
      <c r="F706" s="18">
        <f>(E706/D706*100)</f>
        <v>23.005582089552238</v>
      </c>
    </row>
    <row r="707" spans="1:6" ht="12.75">
      <c r="A707" s="20"/>
      <c r="B707" s="22">
        <v>2830</v>
      </c>
      <c r="C707" s="20" t="s">
        <v>95</v>
      </c>
      <c r="D707" s="90">
        <v>8500</v>
      </c>
      <c r="E707" s="70">
        <v>0</v>
      </c>
      <c r="F707" s="23">
        <f>(E707/D707*100)</f>
        <v>0</v>
      </c>
    </row>
    <row r="708" spans="1:6" ht="12.75">
      <c r="A708" s="39"/>
      <c r="B708" s="36"/>
      <c r="C708" s="39" t="s">
        <v>96</v>
      </c>
      <c r="D708" s="102"/>
      <c r="E708" s="73"/>
      <c r="F708" s="37"/>
    </row>
    <row r="709" spans="1:6" ht="12.75">
      <c r="A709" s="39"/>
      <c r="B709" s="36"/>
      <c r="C709" s="39" t="s">
        <v>97</v>
      </c>
      <c r="D709" s="102"/>
      <c r="E709" s="73"/>
      <c r="F709" s="37"/>
    </row>
    <row r="710" spans="1:6" ht="12.75">
      <c r="A710" s="24"/>
      <c r="B710" s="26"/>
      <c r="C710" s="24" t="s">
        <v>98</v>
      </c>
      <c r="D710" s="91"/>
      <c r="E710" s="74"/>
      <c r="F710" s="27"/>
    </row>
    <row r="711" spans="1:6" ht="12.75">
      <c r="A711" s="24"/>
      <c r="B711" s="26">
        <v>4210</v>
      </c>
      <c r="C711" s="24" t="s">
        <v>14</v>
      </c>
      <c r="D711" s="91">
        <v>17500</v>
      </c>
      <c r="E711" s="74">
        <v>2079</v>
      </c>
      <c r="F711" s="27">
        <f>(E711/D711*100)</f>
        <v>11.88</v>
      </c>
    </row>
    <row r="712" spans="1:6" ht="13.5" thickBot="1">
      <c r="A712" s="39"/>
      <c r="B712" s="58">
        <v>4300</v>
      </c>
      <c r="C712" s="39" t="s">
        <v>7</v>
      </c>
      <c r="D712" s="102">
        <v>7500</v>
      </c>
      <c r="E712" s="73">
        <v>5627.87</v>
      </c>
      <c r="F712" s="15">
        <f>(E712/D712*100)</f>
        <v>75.03826666666666</v>
      </c>
    </row>
    <row r="713" spans="1:6" ht="16.5" thickBot="1">
      <c r="A713" s="183"/>
      <c r="B713" s="56"/>
      <c r="C713" s="57" t="s">
        <v>80</v>
      </c>
      <c r="D713" s="161">
        <f>SUM(D15,D19,D23,D63,D69,D74,D105,D183,D266,D679,D278,D285,D485,D516,D589,D639,D695,D705)</f>
        <v>53741213.83</v>
      </c>
      <c r="E713" s="161">
        <f>SUM(E15,E19,E23,E63,E69,E74,E105,E183,E266,E679,E278,E285,E485,E516,E589,E639,E695,E705)</f>
        <v>16543024.419999996</v>
      </c>
      <c r="F713" s="130">
        <f>(E713/D713*100)</f>
        <v>30.782751711434496</v>
      </c>
    </row>
  </sheetData>
  <mergeCells count="5">
    <mergeCell ref="B6:E6"/>
    <mergeCell ref="A10:F10"/>
    <mergeCell ref="B7:F7"/>
    <mergeCell ref="B8:F8"/>
    <mergeCell ref="A9:F9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2010-08-03T10:57:15Z</cp:lastPrinted>
  <dcterms:created xsi:type="dcterms:W3CDTF">1997-02-26T13:46:56Z</dcterms:created>
  <dcterms:modified xsi:type="dcterms:W3CDTF">2010-08-30T11:03:03Z</dcterms:modified>
  <cp:category/>
  <cp:version/>
  <cp:contentType/>
  <cp:contentStatus/>
</cp:coreProperties>
</file>