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SPN</author>
  </authors>
  <commentList>
    <comment ref="A124" authorId="0">
      <text>
        <r>
          <rPr>
            <b/>
            <sz val="8"/>
            <rFont val="Tahoma"/>
            <family val="0"/>
          </rPr>
          <t>SPN: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<sst xmlns="http://schemas.openxmlformats.org/spreadsheetml/2006/main" count="707" uniqueCount="202">
  <si>
    <t>Dział</t>
  </si>
  <si>
    <t>Rozdział</t>
  </si>
  <si>
    <t>Paragr</t>
  </si>
  <si>
    <t>Treść</t>
  </si>
  <si>
    <t>Plan po zm.</t>
  </si>
  <si>
    <t>Wykonanie</t>
  </si>
  <si>
    <t>%</t>
  </si>
  <si>
    <t>Zakup usług pozostałych</t>
  </si>
  <si>
    <t>Wynagrodzenia osobowe pracowników</t>
  </si>
  <si>
    <t>Wynagrodzenia osobowe członków korpusu</t>
  </si>
  <si>
    <t>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</si>
  <si>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</si>
  <si>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</si>
  <si>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</si>
  <si>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</si>
  <si>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</si>
  <si>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</si>
  <si>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</si>
  <si>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</si>
  <si>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Odpisy na zakładowy fundusz świadczeń socjal.</t>
  </si>
  <si>
    <t>Podatek od nieruchomości</t>
  </si>
  <si>
    <t>O20</t>
  </si>
  <si>
    <t>Leśnictwo</t>
  </si>
  <si>
    <t>O2002</t>
  </si>
  <si>
    <t>Nadzór nad gospodarką leśną</t>
  </si>
  <si>
    <t>Różne wydatki na rzecz osób fizycznych</t>
  </si>
  <si>
    <t>Transport i łączność</t>
  </si>
  <si>
    <t>Drogi publiczne powiatowe</t>
  </si>
  <si>
    <t>Zakup usług zdrowotnych</t>
  </si>
  <si>
    <t>Opłaty na rzecz budżetów jednostek samorządu</t>
  </si>
  <si>
    <t>terytorialnego</t>
  </si>
  <si>
    <t>Wydatki inwestycyjne jednostek budżetowych</t>
  </si>
  <si>
    <t>Gospodarka mieszkaniowa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</si>
  <si>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</si>
  <si>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</si>
  <si>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</si>
  <si>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</si>
  <si>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</si>
  <si>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Rady powiatów</t>
  </si>
  <si>
    <t>Starostwa powiatowe</t>
  </si>
  <si>
    <t xml:space="preserve">Dotacje celowe przekazane dla powiatu na </t>
  </si>
  <si>
    <t>Komisje poborowe</t>
  </si>
  <si>
    <t>Pozostała działalność</t>
  </si>
  <si>
    <t>przeciwpożarowa</t>
  </si>
  <si>
    <t>Bezpieczeństwo publiczne i ochrona</t>
  </si>
  <si>
    <t>Komendy powiatowe Państwowej Straży</t>
  </si>
  <si>
    <t>Pożarnej</t>
  </si>
  <si>
    <t>Zakup środków żywności</t>
  </si>
  <si>
    <t>Pozostałe podatki na rzecz budżetów jednostek</t>
  </si>
  <si>
    <t>Opłaty na rzecz jednostek samorządu terytorial.</t>
  </si>
  <si>
    <t>Obsługa długu publicznego</t>
  </si>
  <si>
    <t>Rozliczenia z tytułu poręczenia udzielonego</t>
  </si>
  <si>
    <t>przez jednostkę samorządu terytorialnego</t>
  </si>
  <si>
    <t xml:space="preserve">Wpływy z tytułu poręczeń spłaty krajowych </t>
  </si>
  <si>
    <t>kredytów bankowych</t>
  </si>
  <si>
    <t>Oświata i wychowanie</t>
  </si>
  <si>
    <t>i książek</t>
  </si>
  <si>
    <t xml:space="preserve">Zakup pomocy naukowych,dydaktycznych  </t>
  </si>
  <si>
    <t>Szkoły podstawowe specjalne</t>
  </si>
  <si>
    <t>Gimnazja</t>
  </si>
  <si>
    <t>Gimnazja specjalne</t>
  </si>
  <si>
    <t>Licea ogólnokształcace</t>
  </si>
  <si>
    <t>Szkoły zawodowe</t>
  </si>
  <si>
    <t>Dotacja podmiotowa z budżetu dla niepublicznej</t>
  </si>
  <si>
    <t>Szkoły zawodowe specjalne</t>
  </si>
  <si>
    <t>Centra kształcenia ustawicznego i praktyczne</t>
  </si>
  <si>
    <t>go oraz ośrodki dokształcenia zawodowego</t>
  </si>
  <si>
    <t>Dokształcanie i doskonalenie nauczycieli</t>
  </si>
  <si>
    <t>Ochrona zdrowia</t>
  </si>
  <si>
    <t>Ratownictwo medyczne</t>
  </si>
  <si>
    <t>Składki na ubezpieczenie zdrowotne dla osób</t>
  </si>
  <si>
    <t xml:space="preserve">nie objętych obowiązkiem ubezpieczenia </t>
  </si>
  <si>
    <t>zdrowotnego</t>
  </si>
  <si>
    <t xml:space="preserve">Składki na ubezpieczenie zdrowotne </t>
  </si>
  <si>
    <t>Placówki opiekuńczo-wychowawcze</t>
  </si>
  <si>
    <t>Dotacja celowa z budzetu na finasowanie lub</t>
  </si>
  <si>
    <t>dofinansowanie zadań zleconych do realizacji</t>
  </si>
  <si>
    <t>stowarzyszeniom</t>
  </si>
  <si>
    <t>Świadczenia społeczne</t>
  </si>
  <si>
    <t>Domy pomocy społecznej</t>
  </si>
  <si>
    <t>Rodziny zastępcze</t>
  </si>
  <si>
    <t>Powiatowe centra pomocy rodzinie</t>
  </si>
  <si>
    <t>Powiatowe urzędy pracy</t>
  </si>
  <si>
    <t>Edukacyjna opieka wychowawcza</t>
  </si>
  <si>
    <t>Internaty i bursy szkolne</t>
  </si>
  <si>
    <t>Pomoc materialna dla uczniów</t>
  </si>
  <si>
    <t>Kultura i ochrona dziedzictwa</t>
  </si>
  <si>
    <t>narodowego</t>
  </si>
  <si>
    <t>Biblioteki</t>
  </si>
  <si>
    <t>OGÓŁEM</t>
  </si>
  <si>
    <t>Jednostki pomocnicze szkolnictwa</t>
  </si>
  <si>
    <t>budżetową do paragrafu włącznie.</t>
  </si>
  <si>
    <t xml:space="preserve">3. Zbiorcze wykonanie wydatków budżetu z podziałem na szczegółową klasyfikację </t>
  </si>
  <si>
    <t>Podróże służbowe zagraniczne</t>
  </si>
  <si>
    <t>Prace geodezyjne i kartograficzne (nieinwest)</t>
  </si>
  <si>
    <t>Pomoc społeczna</t>
  </si>
  <si>
    <t>Pozostałe zadania w zakresie polityki</t>
  </si>
  <si>
    <t>społecznej</t>
  </si>
  <si>
    <t>jednostki systemu oświaty</t>
  </si>
  <si>
    <t>Szpitale ogólne</t>
  </si>
  <si>
    <t>Wpłaty na PFRON</t>
  </si>
  <si>
    <t>Wynagrodzenia bezosobowe</t>
  </si>
  <si>
    <t>Zakup usług dostępu do sieci internet</t>
  </si>
  <si>
    <t>samorządu terytorialnego</t>
  </si>
  <si>
    <t xml:space="preserve">Dotacja celowa z budżetu na finansowanie </t>
  </si>
  <si>
    <t xml:space="preserve">lub dofinansowanie zadań zleconych do </t>
  </si>
  <si>
    <t>realizacji pozostałym jednostkom niezaliczanym</t>
  </si>
  <si>
    <t>do sektora finansów publicznych</t>
  </si>
  <si>
    <t>Wydatki na zakupy inwestycyjne jednostek budż</t>
  </si>
  <si>
    <t>Wydatki osobowe niezaliczone do wynagrodzeń</t>
  </si>
  <si>
    <t>Dotacje celowe z budżetu na finansowanie</t>
  </si>
  <si>
    <t>lub dofinansowanie kosztów realizacji inwestycji</t>
  </si>
  <si>
    <t>i zakupów inwestycyjnych innych jednostek</t>
  </si>
  <si>
    <t>sektora finansów publicznych</t>
  </si>
  <si>
    <t>Przeciwdziałanie alkoholizmowi</t>
  </si>
  <si>
    <t>Dotacja podmiotowa z budżetu dla samorządowej</t>
  </si>
  <si>
    <t>instytucji kultury</t>
  </si>
  <si>
    <t>Promocja jednostek samorzadu terytorialnego</t>
  </si>
  <si>
    <t>Obsługa papierów wartościowych, kredytów</t>
  </si>
  <si>
    <t>i pożyczek jednostek samorządu terytorialn.</t>
  </si>
  <si>
    <t>Odsetki i dyskonto od krajowych skarbowych</t>
  </si>
  <si>
    <t>papierów wartościowych oraz od krajowych</t>
  </si>
  <si>
    <t>pożyczek i kredytów</t>
  </si>
  <si>
    <t>Zakup usług dostępu do sieci Internet</t>
  </si>
  <si>
    <t>Zakup usług dostepu do sieci Internet</t>
  </si>
  <si>
    <t>Wydatki osobowe niezaliczone do uposażeń</t>
  </si>
  <si>
    <t>wypłacane żołnierzom i funkcjonariuszom</t>
  </si>
  <si>
    <t>Dodatkowe uposażenie roczne dla żołnierzy</t>
  </si>
  <si>
    <t>zawodowych oraz nagrody roczne dla funkcjona</t>
  </si>
  <si>
    <t>riuszy</t>
  </si>
  <si>
    <t>Uposażenia żołnierzy zawodowych i nadtermi</t>
  </si>
  <si>
    <t>nowych oraz funkcjonariuszy</t>
  </si>
  <si>
    <t>Pozostałe należności żołnierzy zawodowych</t>
  </si>
  <si>
    <t>i nadterminowych oraz funkcjonariuszy</t>
  </si>
  <si>
    <t>Równoważniki pienieżne i ekwiwalenty dla</t>
  </si>
  <si>
    <t>żołnierzy i funkcjonariuszy</t>
  </si>
  <si>
    <t>Komendy powiatowe Policji</t>
  </si>
  <si>
    <t>Ośrodki wsparcia</t>
  </si>
  <si>
    <t xml:space="preserve">Opłaty z tytułu zakupu usług </t>
  </si>
  <si>
    <t>telekomunikacyjnych telefonii komórkowej</t>
  </si>
  <si>
    <t>telekomunikacyjnych telefonii stacjonarnej</t>
  </si>
  <si>
    <t>Szkolenia pracowników niebędących członkami</t>
  </si>
  <si>
    <t>korpusu służby cywilnej</t>
  </si>
  <si>
    <t xml:space="preserve">Zakup materiałów papierniczych do sprzętu </t>
  </si>
  <si>
    <t>drukarskiego i urządzeń kserograficznych</t>
  </si>
  <si>
    <t xml:space="preserve">Zakup akcesoriów komputerowych, w tym </t>
  </si>
  <si>
    <t>programów i licencji</t>
  </si>
  <si>
    <t xml:space="preserve">Wydatki na zakupy inwestycyjne jednostek </t>
  </si>
  <si>
    <t>budżetowych</t>
  </si>
  <si>
    <t>Drogi publiczne gminne</t>
  </si>
  <si>
    <t>Dotacja celowa na pomoc finansową udzielaną</t>
  </si>
  <si>
    <t>między j.s.t. na dofinansowanie własnych</t>
  </si>
  <si>
    <t>zadań bieżących</t>
  </si>
  <si>
    <t>zadań inwestycyjnych i zakupów inwestycyjnych</t>
  </si>
  <si>
    <t>Turystyka</t>
  </si>
  <si>
    <t>Zadania w zakresie upowszechniania turystyki</t>
  </si>
  <si>
    <t>Opłaty czynszowe za pomieszczenia biurowe</t>
  </si>
  <si>
    <t>Zakup usług obejmujących tłumaczenia</t>
  </si>
  <si>
    <t>Opłaty na rzecz budżetu państwa</t>
  </si>
  <si>
    <t xml:space="preserve">Uposażenia i świadczenia pieniężne wypłacane </t>
  </si>
  <si>
    <t>przez okres roku żołnierzom i funkcjonariuszom</t>
  </si>
  <si>
    <t>zwolnionym ze służby</t>
  </si>
  <si>
    <t>Zakup sprzętu i uzbrojenia</t>
  </si>
  <si>
    <t>Zarządzanie kryzysowe</t>
  </si>
  <si>
    <t>Rezerwy</t>
  </si>
  <si>
    <t>Zakup pomocy naukowych, dydaktycznych</t>
  </si>
  <si>
    <t xml:space="preserve">zadania bieżące realizowane na podstawie </t>
  </si>
  <si>
    <t>porozumień (umów) między j.s.t.</t>
  </si>
  <si>
    <t>Ośrodki adopcyjno-opiekuńcze</t>
  </si>
  <si>
    <t xml:space="preserve">Rehabilitacja zawodowa i społeczna osób </t>
  </si>
  <si>
    <t>niepełnosprawnych</t>
  </si>
  <si>
    <t>Pozostałe zadania w zakresie kultury</t>
  </si>
  <si>
    <t>Zadania w zakresie kultury fizycznej i sportu</t>
  </si>
  <si>
    <t>Urzędy wojewódzkie</t>
  </si>
  <si>
    <t xml:space="preserve">Dotacje celowe przekazane do samorządu  </t>
  </si>
  <si>
    <t>województwa na inwestycje i zakupy</t>
  </si>
  <si>
    <t xml:space="preserve"> inwestycyjne realizowane na podstawie </t>
  </si>
  <si>
    <t>Ochotnicze straże pożarne</t>
  </si>
  <si>
    <t xml:space="preserve">Wpłaty na Państwowy Fundusz Rehabilitacji </t>
  </si>
  <si>
    <t>Osób Niepełnosprawnych</t>
  </si>
  <si>
    <t>Załącznik nr 2</t>
  </si>
  <si>
    <t>O10</t>
  </si>
  <si>
    <t>O1005</t>
  </si>
  <si>
    <t>Rolnictwo i łowiectwo</t>
  </si>
  <si>
    <t>Prace geodezyjno-urządzeniowe na potrzeby</t>
  </si>
  <si>
    <t>rolnictwa</t>
  </si>
  <si>
    <t>Dotacje celowe przekazane gminie na zadania</t>
  </si>
  <si>
    <t xml:space="preserve">bieżące realizowane na podstawie porozumień </t>
  </si>
  <si>
    <t>(umów) między j.s.t.</t>
  </si>
  <si>
    <t>lub dofinansowanie zadań inwestycyjnych</t>
  </si>
  <si>
    <t>Wpłaty jednostek na fundusz celowy na finanso.</t>
  </si>
  <si>
    <t>Obrona cywilna</t>
  </si>
  <si>
    <t>Różne rozliczenia</t>
  </si>
  <si>
    <t>Rezerwy ogólne i celowe</t>
  </si>
  <si>
    <t>II. Sprawozdanie roczne z  wykonania wydatków budżetu</t>
  </si>
  <si>
    <t xml:space="preserve"> Powiatu Nidzickiego za 2009 rok</t>
  </si>
  <si>
    <t>na 31.12.09r.</t>
  </si>
  <si>
    <t>Pozostałe odsetki</t>
  </si>
  <si>
    <t>Zakup usług obejmujących wykonanie</t>
  </si>
  <si>
    <t>ekspertyz, analiz i opinii</t>
  </si>
  <si>
    <t>z dnia 17 marca 2010 r.</t>
  </si>
  <si>
    <t>do Uchwały Zarządu nr 202/10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</si>
</sst>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</numFmts>
  <fonts count="14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/>
    </xf>
    <xf numFmtId="2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2" xfId="0" applyFont="1" applyBorder="1" applyAlignment="1">
      <alignment/>
    </xf>
    <xf numFmtId="20" fontId="4" fillId="0" borderId="5" xfId="0" applyNumberFormat="1" applyFont="1" applyBorder="1" applyAlignment="1">
      <alignment horizontal="center"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3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8" fillId="0" borderId="2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8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8" fillId="0" borderId="3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2" fontId="9" fillId="2" borderId="3" xfId="0" applyNumberFormat="1" applyFont="1" applyFill="1" applyBorder="1" applyAlignment="1">
      <alignment/>
    </xf>
    <xf numFmtId="2" fontId="0" fillId="0" borderId="25" xfId="0" applyNumberFormat="1" applyBorder="1" applyAlignment="1">
      <alignment/>
    </xf>
    <xf numFmtId="0" fontId="0" fillId="0" borderId="6" xfId="0" applyFont="1" applyFill="1" applyBorder="1" applyAlignment="1">
      <alignment/>
    </xf>
    <xf numFmtId="2" fontId="3" fillId="0" borderId="24" xfId="0" applyNumberFormat="1" applyFont="1" applyBorder="1" applyAlignment="1">
      <alignment/>
    </xf>
    <xf numFmtId="0" fontId="0" fillId="0" borderId="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0" borderId="14" xfId="0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29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2" fontId="9" fillId="2" borderId="4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4" xfId="0" applyFill="1" applyBorder="1" applyAlignment="1">
      <alignment/>
    </xf>
    <xf numFmtId="0" fontId="3" fillId="0" borderId="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2" fontId="8" fillId="0" borderId="17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8" xfId="0" applyFill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Border="1" applyAlignment="1">
      <alignment/>
    </xf>
    <xf numFmtId="0" fontId="0" fillId="0" borderId="22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6" xfId="0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1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7.125" style="0" customWidth="1"/>
    <col min="2" max="2" width="5.625" style="0" customWidth="1"/>
    <col min="3" max="3" width="39.75390625" style="0" customWidth="1"/>
    <col min="4" max="4" width="13.625" style="0" customWidth="1"/>
    <col min="5" max="5" width="12.00390625" style="0" customWidth="1"/>
    <col min="6" max="6" width="8.25390625" style="0" customWidth="1"/>
  </cols>
  <sheetData>
    <row r="2" ht="12.75">
      <c r="D2" t="s">
        <v>180</v>
      </c>
    </row>
    <row r="3" ht="12.75">
      <c r="D3" t="s">
        <v>201</v>
      </c>
    </row>
    <row r="4" ht="12.75">
      <c r="D4" t="s">
        <v>200</v>
      </c>
    </row>
    <row r="6" spans="2:5" ht="15.75">
      <c r="B6" s="212" t="s">
        <v>194</v>
      </c>
      <c r="C6" s="212"/>
      <c r="D6" s="212"/>
      <c r="E6" s="212"/>
    </row>
    <row r="7" spans="2:6" ht="15.75">
      <c r="B7" s="214" t="s">
        <v>195</v>
      </c>
      <c r="C7" s="214"/>
      <c r="D7" s="214"/>
      <c r="E7" s="214"/>
      <c r="F7" s="214"/>
    </row>
    <row r="8" spans="2:6" ht="15.75">
      <c r="B8" s="214"/>
      <c r="C8" s="214"/>
      <c r="D8" s="214"/>
      <c r="E8" s="214"/>
      <c r="F8" s="214"/>
    </row>
    <row r="9" spans="1:6" ht="15">
      <c r="A9" s="213" t="s">
        <v>92</v>
      </c>
      <c r="B9" s="213"/>
      <c r="C9" s="213"/>
      <c r="D9" s="213"/>
      <c r="E9" s="213"/>
      <c r="F9" s="213"/>
    </row>
    <row r="10" spans="1:6" ht="15">
      <c r="A10" s="213" t="s">
        <v>91</v>
      </c>
      <c r="B10" s="213"/>
      <c r="C10" s="213"/>
      <c r="D10" s="213"/>
      <c r="E10" s="213"/>
      <c r="F10" s="213"/>
    </row>
    <row r="11" ht="13.5" thickBot="1"/>
    <row r="12" spans="1:6" ht="12.75">
      <c r="A12" s="48" t="s">
        <v>0</v>
      </c>
      <c r="B12" s="49" t="s">
        <v>2</v>
      </c>
      <c r="C12" s="50" t="s">
        <v>3</v>
      </c>
      <c r="D12" s="49" t="s">
        <v>4</v>
      </c>
      <c r="E12" s="48" t="s">
        <v>5</v>
      </c>
      <c r="F12" s="51" t="s">
        <v>6</v>
      </c>
    </row>
    <row r="13" spans="1:6" ht="13.5" thickBot="1">
      <c r="A13" s="52" t="s">
        <v>1</v>
      </c>
      <c r="B13" s="53"/>
      <c r="C13" s="52"/>
      <c r="D13" s="53" t="s">
        <v>196</v>
      </c>
      <c r="E13" s="52" t="s">
        <v>196</v>
      </c>
      <c r="F13" s="54">
        <v>0.2111111111111111</v>
      </c>
    </row>
    <row r="14" spans="1:6" ht="17.25" customHeight="1" thickBot="1">
      <c r="A14" s="4">
        <v>1</v>
      </c>
      <c r="B14" s="2">
        <v>2</v>
      </c>
      <c r="C14" s="4">
        <v>3</v>
      </c>
      <c r="D14" s="2">
        <v>4</v>
      </c>
      <c r="E14" s="4">
        <v>5</v>
      </c>
      <c r="F14" s="3">
        <v>6</v>
      </c>
    </row>
    <row r="15" spans="1:6" ht="15.75" customHeight="1">
      <c r="A15" s="185" t="s">
        <v>181</v>
      </c>
      <c r="B15" s="167"/>
      <c r="C15" s="166" t="s">
        <v>183</v>
      </c>
      <c r="D15" s="186">
        <f>SUM(D16)</f>
        <v>13420</v>
      </c>
      <c r="E15" s="187">
        <f>SUM(E16)</f>
        <v>13420</v>
      </c>
      <c r="F15" s="187">
        <f>(E15/D15*100)</f>
        <v>100</v>
      </c>
    </row>
    <row r="16" spans="1:6" ht="16.5" customHeight="1">
      <c r="A16" s="191" t="s">
        <v>182</v>
      </c>
      <c r="B16" s="5"/>
      <c r="C16" s="7" t="s">
        <v>184</v>
      </c>
      <c r="D16" s="83">
        <f>SUM(D18:D18)</f>
        <v>13420</v>
      </c>
      <c r="E16" s="84">
        <f>SUM(E18:E18)</f>
        <v>13420</v>
      </c>
      <c r="F16" s="84">
        <f>(E16/D16*100)</f>
        <v>100</v>
      </c>
    </row>
    <row r="17" spans="1:6" ht="16.5" customHeight="1">
      <c r="A17" s="184"/>
      <c r="B17" s="10"/>
      <c r="C17" s="9" t="s">
        <v>185</v>
      </c>
      <c r="D17" s="85"/>
      <c r="E17" s="76"/>
      <c r="F17" s="76"/>
    </row>
    <row r="18" spans="1:6" ht="12.75" customHeight="1" thickBot="1">
      <c r="A18" s="12"/>
      <c r="B18" s="13">
        <v>4170</v>
      </c>
      <c r="C18" s="18" t="s">
        <v>101</v>
      </c>
      <c r="D18" s="86">
        <v>13420</v>
      </c>
      <c r="E18" s="59">
        <v>13420</v>
      </c>
      <c r="F18" s="59">
        <f aca="true" t="shared" si="0" ref="F18:F23">(E18/D18*100)</f>
        <v>100</v>
      </c>
    </row>
    <row r="19" spans="1:6" ht="16.5" thickBot="1">
      <c r="A19" s="27" t="s">
        <v>21</v>
      </c>
      <c r="B19" s="177"/>
      <c r="C19" s="28" t="s">
        <v>22</v>
      </c>
      <c r="D19" s="89">
        <f>SUM(D20)</f>
        <v>111146.76</v>
      </c>
      <c r="E19" s="93">
        <f>SUM(E20)</f>
        <v>110551.18</v>
      </c>
      <c r="F19" s="124">
        <f t="shared" si="0"/>
        <v>99.46414992213897</v>
      </c>
    </row>
    <row r="20" spans="1:6" ht="12.75">
      <c r="A20" s="30" t="s">
        <v>23</v>
      </c>
      <c r="B20" s="169"/>
      <c r="C20" s="31" t="s">
        <v>24</v>
      </c>
      <c r="D20" s="87">
        <f>SUM(D21:D22)</f>
        <v>111146.76</v>
      </c>
      <c r="E20" s="61">
        <f>SUM(E21:E22)</f>
        <v>110551.18</v>
      </c>
      <c r="F20" s="33">
        <f t="shared" si="0"/>
        <v>99.46414992213897</v>
      </c>
    </row>
    <row r="21" spans="1:6" ht="12.75">
      <c r="A21" s="12"/>
      <c r="B21" s="164">
        <v>3030</v>
      </c>
      <c r="C21" s="18" t="s">
        <v>25</v>
      </c>
      <c r="D21" s="86">
        <v>71146.76</v>
      </c>
      <c r="E21" s="59">
        <v>71146.76</v>
      </c>
      <c r="F21" s="14">
        <f t="shared" si="0"/>
        <v>100</v>
      </c>
    </row>
    <row r="22" spans="1:6" ht="13.5" thickBot="1">
      <c r="A22" s="1"/>
      <c r="B22" s="178">
        <v>4300</v>
      </c>
      <c r="C22" s="8" t="s">
        <v>7</v>
      </c>
      <c r="D22" s="88">
        <v>40000</v>
      </c>
      <c r="E22" s="58">
        <v>39404.42</v>
      </c>
      <c r="F22" s="6">
        <f t="shared" si="0"/>
        <v>98.51105</v>
      </c>
    </row>
    <row r="23" spans="1:6" ht="16.5" thickBot="1">
      <c r="A23" s="28">
        <v>600</v>
      </c>
      <c r="B23" s="29"/>
      <c r="C23" s="28" t="s">
        <v>26</v>
      </c>
      <c r="D23" s="89">
        <f>SUM(D24,D60)</f>
        <v>7663005.839999999</v>
      </c>
      <c r="E23" s="93">
        <f>SUM(E24,E60)</f>
        <v>7493560.57</v>
      </c>
      <c r="F23" s="124">
        <f t="shared" si="0"/>
        <v>97.78878845275682</v>
      </c>
    </row>
    <row r="24" spans="1:6" ht="12.75">
      <c r="A24" s="31">
        <v>60014</v>
      </c>
      <c r="B24" s="169"/>
      <c r="C24" s="32" t="s">
        <v>27</v>
      </c>
      <c r="D24" s="61">
        <f>SUM(D25:D59)</f>
        <v>7243810.529999999</v>
      </c>
      <c r="E24" s="87">
        <f>SUM(E25:E59)</f>
        <v>7074365.32</v>
      </c>
      <c r="F24" s="61">
        <f aca="true" t="shared" si="1" ref="F24:F37">(E24/D24*100)</f>
        <v>97.66082769147195</v>
      </c>
    </row>
    <row r="25" spans="1:6" ht="12.75">
      <c r="A25" s="19"/>
      <c r="B25" s="170">
        <v>3020</v>
      </c>
      <c r="C25" s="21" t="s">
        <v>109</v>
      </c>
      <c r="D25" s="69">
        <v>19687</v>
      </c>
      <c r="E25" s="90">
        <v>19685.34</v>
      </c>
      <c r="F25" s="69">
        <f t="shared" si="1"/>
        <v>99.99156803982324</v>
      </c>
    </row>
    <row r="26" spans="1:6" ht="12.75">
      <c r="A26" s="12"/>
      <c r="B26" s="164">
        <v>4010</v>
      </c>
      <c r="C26" s="80" t="s">
        <v>8</v>
      </c>
      <c r="D26" s="59">
        <v>836007</v>
      </c>
      <c r="E26" s="86">
        <v>836006.47</v>
      </c>
      <c r="F26" s="59">
        <f t="shared" si="1"/>
        <v>99.99993660340164</v>
      </c>
    </row>
    <row r="27" spans="1:6" ht="12.75">
      <c r="A27" s="12"/>
      <c r="B27" s="164">
        <v>4040</v>
      </c>
      <c r="C27" s="80" t="s">
        <v>11</v>
      </c>
      <c r="D27" s="59">
        <v>59015</v>
      </c>
      <c r="E27" s="86">
        <v>59014.44</v>
      </c>
      <c r="F27" s="59">
        <f t="shared" si="1"/>
        <v>99.99905108870627</v>
      </c>
    </row>
    <row r="28" spans="1:6" ht="12.75">
      <c r="A28" s="12"/>
      <c r="B28" s="164">
        <v>4110</v>
      </c>
      <c r="C28" s="80" t="s">
        <v>12</v>
      </c>
      <c r="D28" s="59">
        <v>136906</v>
      </c>
      <c r="E28" s="86">
        <v>136332.36</v>
      </c>
      <c r="F28" s="59">
        <f t="shared" si="1"/>
        <v>99.58099718054723</v>
      </c>
    </row>
    <row r="29" spans="1:6" ht="12.75">
      <c r="A29" s="12"/>
      <c r="B29" s="164">
        <v>4120</v>
      </c>
      <c r="C29" s="80" t="s">
        <v>13</v>
      </c>
      <c r="D29" s="59">
        <v>25216</v>
      </c>
      <c r="E29" s="86">
        <v>25065.59</v>
      </c>
      <c r="F29" s="59">
        <f t="shared" si="1"/>
        <v>99.40351364213198</v>
      </c>
    </row>
    <row r="30" spans="1:6" ht="12.75">
      <c r="A30" s="12"/>
      <c r="B30" s="164">
        <v>4140</v>
      </c>
      <c r="C30" s="80" t="s">
        <v>100</v>
      </c>
      <c r="D30" s="59">
        <v>13233</v>
      </c>
      <c r="E30" s="86">
        <v>13233</v>
      </c>
      <c r="F30" s="59">
        <f t="shared" si="1"/>
        <v>100</v>
      </c>
    </row>
    <row r="31" spans="1:6" ht="12.75">
      <c r="A31" s="12"/>
      <c r="B31" s="164">
        <v>4210</v>
      </c>
      <c r="C31" s="80" t="s">
        <v>14</v>
      </c>
      <c r="D31" s="59">
        <v>561831</v>
      </c>
      <c r="E31" s="86">
        <v>561356.22</v>
      </c>
      <c r="F31" s="59">
        <f t="shared" si="1"/>
        <v>99.91549416105553</v>
      </c>
    </row>
    <row r="32" spans="1:6" ht="12.75">
      <c r="A32" s="12"/>
      <c r="B32" s="164">
        <v>4260</v>
      </c>
      <c r="C32" s="80" t="s">
        <v>15</v>
      </c>
      <c r="D32" s="59">
        <v>9824</v>
      </c>
      <c r="E32" s="86">
        <v>9335.83</v>
      </c>
      <c r="F32" s="59">
        <f t="shared" si="1"/>
        <v>95.03084283387622</v>
      </c>
    </row>
    <row r="33" spans="1:6" ht="12.75">
      <c r="A33" s="12"/>
      <c r="B33" s="164">
        <v>4270</v>
      </c>
      <c r="C33" s="80" t="s">
        <v>16</v>
      </c>
      <c r="D33" s="59">
        <v>952519.29</v>
      </c>
      <c r="E33" s="86">
        <v>952342.91</v>
      </c>
      <c r="F33" s="59">
        <f t="shared" si="1"/>
        <v>99.98148278970812</v>
      </c>
    </row>
    <row r="34" spans="1:6" ht="12.75">
      <c r="A34" s="12"/>
      <c r="B34" s="164">
        <v>4280</v>
      </c>
      <c r="C34" s="80" t="s">
        <v>28</v>
      </c>
      <c r="D34" s="59">
        <v>2500</v>
      </c>
      <c r="E34" s="86">
        <v>2355.5</v>
      </c>
      <c r="F34" s="59">
        <f t="shared" si="1"/>
        <v>94.22</v>
      </c>
    </row>
    <row r="35" spans="1:6" ht="12.75">
      <c r="A35" s="12"/>
      <c r="B35" s="164">
        <v>4300</v>
      </c>
      <c r="C35" s="80" t="s">
        <v>7</v>
      </c>
      <c r="D35" s="59">
        <v>634168</v>
      </c>
      <c r="E35" s="86">
        <v>546435.68</v>
      </c>
      <c r="F35" s="59">
        <f t="shared" si="1"/>
        <v>86.1657604924878</v>
      </c>
    </row>
    <row r="36" spans="1:6" ht="12.75">
      <c r="A36" s="12"/>
      <c r="B36" s="164">
        <v>4350</v>
      </c>
      <c r="C36" s="80" t="s">
        <v>102</v>
      </c>
      <c r="D36" s="59">
        <v>468</v>
      </c>
      <c r="E36" s="86">
        <v>468</v>
      </c>
      <c r="F36" s="59">
        <f t="shared" si="1"/>
        <v>100</v>
      </c>
    </row>
    <row r="37" spans="1:6" ht="12.75">
      <c r="A37" s="19"/>
      <c r="B37" s="170">
        <v>4360</v>
      </c>
      <c r="C37" s="136" t="s">
        <v>138</v>
      </c>
      <c r="D37" s="69">
        <v>6100</v>
      </c>
      <c r="E37" s="90">
        <v>5229.6</v>
      </c>
      <c r="F37" s="69">
        <f t="shared" si="1"/>
        <v>85.73114754098361</v>
      </c>
    </row>
    <row r="38" spans="1:6" ht="12.75">
      <c r="A38" s="23"/>
      <c r="B38" s="163"/>
      <c r="C38" s="133" t="s">
        <v>139</v>
      </c>
      <c r="D38" s="73"/>
      <c r="E38" s="91"/>
      <c r="F38" s="73"/>
    </row>
    <row r="39" spans="1:6" ht="12.75">
      <c r="A39" s="19"/>
      <c r="B39" s="170">
        <v>4370</v>
      </c>
      <c r="C39" s="136" t="s">
        <v>138</v>
      </c>
      <c r="D39" s="69">
        <v>4400</v>
      </c>
      <c r="E39" s="90">
        <v>3955.62</v>
      </c>
      <c r="F39" s="69">
        <f>(E39/D39*100)</f>
        <v>89.90045454545455</v>
      </c>
    </row>
    <row r="40" spans="1:6" ht="12.75">
      <c r="A40" s="23"/>
      <c r="B40" s="163"/>
      <c r="C40" s="133" t="s">
        <v>140</v>
      </c>
      <c r="D40" s="73"/>
      <c r="E40" s="91"/>
      <c r="F40" s="73"/>
    </row>
    <row r="41" spans="1:6" ht="12.75">
      <c r="A41" s="23"/>
      <c r="B41" s="163">
        <v>4410</v>
      </c>
      <c r="C41" s="133" t="s">
        <v>17</v>
      </c>
      <c r="D41" s="73">
        <v>800</v>
      </c>
      <c r="E41" s="91">
        <v>527.45</v>
      </c>
      <c r="F41" s="73">
        <f>(E41/D41*100)</f>
        <v>65.93125</v>
      </c>
    </row>
    <row r="42" spans="1:6" ht="12.75">
      <c r="A42" s="12"/>
      <c r="B42" s="164">
        <v>4430</v>
      </c>
      <c r="C42" s="80" t="s">
        <v>18</v>
      </c>
      <c r="D42" s="59">
        <v>19691</v>
      </c>
      <c r="E42" s="86">
        <v>19691</v>
      </c>
      <c r="F42" s="59">
        <f>(E42/D42*100)</f>
        <v>100</v>
      </c>
    </row>
    <row r="43" spans="1:6" ht="12.75">
      <c r="A43" s="12"/>
      <c r="B43" s="164">
        <v>4440</v>
      </c>
      <c r="C43" s="80" t="s">
        <v>19</v>
      </c>
      <c r="D43" s="59">
        <v>26052</v>
      </c>
      <c r="E43" s="86">
        <v>26051.04</v>
      </c>
      <c r="F43" s="59">
        <f>(E43/D43*100)</f>
        <v>99.99631506218333</v>
      </c>
    </row>
    <row r="44" spans="1:6" ht="12.75">
      <c r="A44" s="12"/>
      <c r="B44" s="164">
        <v>4480</v>
      </c>
      <c r="C44" s="80" t="s">
        <v>20</v>
      </c>
      <c r="D44" s="59">
        <v>4000</v>
      </c>
      <c r="E44" s="86">
        <v>3919</v>
      </c>
      <c r="F44" s="59">
        <f>(E44/D44*100)</f>
        <v>97.975</v>
      </c>
    </row>
    <row r="45" spans="1:6" ht="12.75">
      <c r="A45" s="19"/>
      <c r="B45" s="170">
        <v>4500</v>
      </c>
      <c r="C45" s="136" t="s">
        <v>48</v>
      </c>
      <c r="D45" s="69">
        <v>1441</v>
      </c>
      <c r="E45" s="90">
        <v>1441</v>
      </c>
      <c r="F45" s="69">
        <f>(E45/D45*100)</f>
        <v>100</v>
      </c>
    </row>
    <row r="46" spans="1:6" ht="12.75">
      <c r="A46" s="23"/>
      <c r="B46" s="163"/>
      <c r="C46" s="133" t="s">
        <v>103</v>
      </c>
      <c r="D46" s="73"/>
      <c r="E46" s="91"/>
      <c r="F46" s="73"/>
    </row>
    <row r="47" spans="1:6" ht="12.75">
      <c r="A47" s="19"/>
      <c r="B47" s="170">
        <v>4520</v>
      </c>
      <c r="C47" s="136" t="s">
        <v>29</v>
      </c>
      <c r="D47" s="69">
        <v>6653</v>
      </c>
      <c r="E47" s="90">
        <v>4633</v>
      </c>
      <c r="F47" s="69">
        <f>(E47/D47*100)</f>
        <v>69.63775740267548</v>
      </c>
    </row>
    <row r="48" spans="1:6" ht="12.75">
      <c r="A48" s="23"/>
      <c r="B48" s="163"/>
      <c r="C48" s="133" t="s">
        <v>30</v>
      </c>
      <c r="D48" s="73"/>
      <c r="E48" s="91"/>
      <c r="F48" s="73"/>
    </row>
    <row r="49" spans="1:6" ht="12.75">
      <c r="A49" s="12"/>
      <c r="B49" s="164">
        <v>4580</v>
      </c>
      <c r="C49" s="80" t="s">
        <v>197</v>
      </c>
      <c r="D49" s="59">
        <v>1900</v>
      </c>
      <c r="E49" s="86">
        <v>1894.79</v>
      </c>
      <c r="F49" s="59">
        <f>(E49/D49*100)</f>
        <v>99.72578947368422</v>
      </c>
    </row>
    <row r="50" spans="1:6" ht="12.75">
      <c r="A50" s="38"/>
      <c r="B50" s="179">
        <v>4700</v>
      </c>
      <c r="C50" s="79" t="s">
        <v>141</v>
      </c>
      <c r="D50" s="72">
        <v>9000</v>
      </c>
      <c r="E50" s="102">
        <v>7935.2</v>
      </c>
      <c r="F50" s="72">
        <f>(E50/D50*100)</f>
        <v>88.16888888888889</v>
      </c>
    </row>
    <row r="51" spans="1:6" ht="12.75">
      <c r="A51" s="23"/>
      <c r="B51" s="163"/>
      <c r="C51" s="133" t="s">
        <v>142</v>
      </c>
      <c r="D51" s="73"/>
      <c r="E51" s="91"/>
      <c r="F51" s="73"/>
    </row>
    <row r="52" spans="1:6" ht="12.75">
      <c r="A52" s="38"/>
      <c r="B52" s="179">
        <v>4740</v>
      </c>
      <c r="C52" s="79" t="s">
        <v>143</v>
      </c>
      <c r="D52" s="72">
        <v>1300</v>
      </c>
      <c r="E52" s="102">
        <v>1292</v>
      </c>
      <c r="F52" s="69">
        <f>(E52/D52*100)</f>
        <v>99.38461538461539</v>
      </c>
    </row>
    <row r="53" spans="1:6" ht="12.75">
      <c r="A53" s="23"/>
      <c r="B53" s="163"/>
      <c r="C53" s="133" t="s">
        <v>144</v>
      </c>
      <c r="D53" s="73"/>
      <c r="E53" s="91"/>
      <c r="F53" s="73"/>
    </row>
    <row r="54" spans="1:6" ht="12.75">
      <c r="A54" s="38"/>
      <c r="B54" s="179">
        <v>4750</v>
      </c>
      <c r="C54" s="79" t="s">
        <v>145</v>
      </c>
      <c r="D54" s="72">
        <v>6529</v>
      </c>
      <c r="E54" s="102">
        <v>6528.27</v>
      </c>
      <c r="F54" s="69">
        <f>(E54/D54*100)</f>
        <v>99.98881911471895</v>
      </c>
    </row>
    <row r="55" spans="1:6" ht="12.75">
      <c r="A55" s="23"/>
      <c r="B55" s="163"/>
      <c r="C55" s="133" t="s">
        <v>146</v>
      </c>
      <c r="D55" s="73"/>
      <c r="E55" s="91"/>
      <c r="F55" s="73"/>
    </row>
    <row r="56" spans="1:6" ht="12.75">
      <c r="A56" s="23"/>
      <c r="B56" s="163">
        <v>6050</v>
      </c>
      <c r="C56" s="133" t="s">
        <v>31</v>
      </c>
      <c r="D56" s="59">
        <v>3574641.65</v>
      </c>
      <c r="E56" s="86">
        <v>3564608.01</v>
      </c>
      <c r="F56" s="59">
        <f>(E56/D56*100)</f>
        <v>99.71931060558195</v>
      </c>
    </row>
    <row r="57" spans="1:6" ht="12.75">
      <c r="A57" s="23"/>
      <c r="B57" s="163">
        <v>6059</v>
      </c>
      <c r="C57" s="133" t="s">
        <v>31</v>
      </c>
      <c r="D57" s="59">
        <v>79928.59</v>
      </c>
      <c r="E57" s="86">
        <v>23468</v>
      </c>
      <c r="F57" s="59">
        <f>(E57/D57*100)</f>
        <v>29.36120854878086</v>
      </c>
    </row>
    <row r="58" spans="1:6" ht="12.75">
      <c r="A58" s="38"/>
      <c r="B58" s="179">
        <v>6060</v>
      </c>
      <c r="C58" s="79" t="s">
        <v>147</v>
      </c>
      <c r="D58" s="69">
        <v>250000</v>
      </c>
      <c r="E58" s="90">
        <v>241560</v>
      </c>
      <c r="F58" s="69">
        <f>(E58/D58*100)</f>
        <v>96.624</v>
      </c>
    </row>
    <row r="59" spans="1:6" ht="12.75">
      <c r="A59" s="23"/>
      <c r="B59" s="163"/>
      <c r="C59" s="133" t="s">
        <v>148</v>
      </c>
      <c r="D59" s="73"/>
      <c r="E59" s="91"/>
      <c r="F59" s="73"/>
    </row>
    <row r="60" spans="1:6" ht="12.75">
      <c r="A60" s="15">
        <v>60016</v>
      </c>
      <c r="B60" s="171"/>
      <c r="C60" s="16" t="s">
        <v>149</v>
      </c>
      <c r="D60" s="77">
        <f>SUM(D61:D61)</f>
        <v>419195.31</v>
      </c>
      <c r="E60" s="97">
        <f>SUM(E61:E61)</f>
        <v>419195.25</v>
      </c>
      <c r="F60" s="77">
        <f>(E60/D60*100)</f>
        <v>99.99998568686277</v>
      </c>
    </row>
    <row r="61" spans="1:6" ht="12.75">
      <c r="A61" s="19"/>
      <c r="B61" s="170">
        <v>6300</v>
      </c>
      <c r="C61" s="136" t="s">
        <v>150</v>
      </c>
      <c r="D61" s="69">
        <v>419195.31</v>
      </c>
      <c r="E61" s="90">
        <v>419195.25</v>
      </c>
      <c r="F61" s="69">
        <f>(E61/D61*100)</f>
        <v>99.99998568686277</v>
      </c>
    </row>
    <row r="62" spans="1:6" ht="12.75">
      <c r="A62" s="38"/>
      <c r="B62" s="179"/>
      <c r="C62" s="79" t="s">
        <v>151</v>
      </c>
      <c r="D62" s="72"/>
      <c r="E62" s="102"/>
      <c r="F62" s="72"/>
    </row>
    <row r="63" spans="1:6" ht="13.5" thickBot="1">
      <c r="A63" s="23"/>
      <c r="B63" s="178"/>
      <c r="C63" s="133" t="s">
        <v>153</v>
      </c>
      <c r="D63" s="58"/>
      <c r="E63" s="91"/>
      <c r="F63" s="58"/>
    </row>
    <row r="64" spans="1:6" ht="16.5" thickBot="1">
      <c r="A64" s="37">
        <v>630</v>
      </c>
      <c r="B64" s="34"/>
      <c r="C64" s="37" t="s">
        <v>154</v>
      </c>
      <c r="D64" s="126">
        <f>SUM(D65)</f>
        <v>5000</v>
      </c>
      <c r="E64" s="111">
        <f>SUM(E65)</f>
        <v>4923</v>
      </c>
      <c r="F64" s="127">
        <f>(E64/D64*100)</f>
        <v>98.46000000000001</v>
      </c>
    </row>
    <row r="65" spans="1:6" ht="13.5" thickBot="1">
      <c r="A65" s="148">
        <v>63003</v>
      </c>
      <c r="B65" s="149"/>
      <c r="C65" s="148" t="s">
        <v>155</v>
      </c>
      <c r="D65" s="75">
        <f>SUM(D66)</f>
        <v>5000</v>
      </c>
      <c r="E65" s="75">
        <f>SUM(E66)</f>
        <v>4923</v>
      </c>
      <c r="F65" s="75">
        <f>(E65/D65*100)</f>
        <v>98.46000000000001</v>
      </c>
    </row>
    <row r="66" spans="1:6" ht="12.75">
      <c r="A66" s="148"/>
      <c r="B66" s="180">
        <v>6639</v>
      </c>
      <c r="C66" s="150" t="s">
        <v>174</v>
      </c>
      <c r="D66" s="137">
        <v>5000</v>
      </c>
      <c r="E66" s="151">
        <v>4923</v>
      </c>
      <c r="F66" s="138">
        <f>(E66/D66*100)</f>
        <v>98.46000000000001</v>
      </c>
    </row>
    <row r="67" spans="1:6" ht="12.75">
      <c r="A67" s="7"/>
      <c r="B67" s="179"/>
      <c r="C67" s="79" t="s">
        <v>175</v>
      </c>
      <c r="D67" s="71"/>
      <c r="E67" s="109"/>
      <c r="F67" s="72"/>
    </row>
    <row r="68" spans="1:6" ht="12.75">
      <c r="A68" s="7"/>
      <c r="B68" s="179"/>
      <c r="C68" s="79" t="s">
        <v>176</v>
      </c>
      <c r="D68" s="71"/>
      <c r="E68" s="109"/>
      <c r="F68" s="72"/>
    </row>
    <row r="69" spans="1:6" ht="13.5" thickBot="1">
      <c r="A69" s="38"/>
      <c r="B69" s="179"/>
      <c r="C69" s="79" t="s">
        <v>167</v>
      </c>
      <c r="D69" s="72"/>
      <c r="E69" s="102"/>
      <c r="F69" s="72"/>
    </row>
    <row r="70" spans="1:6" ht="16.5" thickBot="1">
      <c r="A70" s="28">
        <v>700</v>
      </c>
      <c r="B70" s="29"/>
      <c r="C70" s="28" t="s">
        <v>32</v>
      </c>
      <c r="D70" s="89">
        <f>SUM(D71,D78)</f>
        <v>46000</v>
      </c>
      <c r="E70" s="93">
        <f>SUM(E71,E78)</f>
        <v>42273.56</v>
      </c>
      <c r="F70" s="124">
        <f>(E70/D70*100)</f>
        <v>91.89904347826086</v>
      </c>
    </row>
    <row r="71" spans="1:6" ht="12.75">
      <c r="A71" s="31">
        <v>70005</v>
      </c>
      <c r="B71" s="31"/>
      <c r="C71" s="9" t="s">
        <v>33</v>
      </c>
      <c r="D71" s="61">
        <f>SUM(D72:D77)</f>
        <v>45000</v>
      </c>
      <c r="E71" s="61">
        <f>SUM(E72:E77)</f>
        <v>41273.56</v>
      </c>
      <c r="F71" s="61">
        <f>(E71/D71*100)</f>
        <v>91.71902222222221</v>
      </c>
    </row>
    <row r="72" spans="1:6" ht="12.75">
      <c r="A72" s="15"/>
      <c r="B72" s="12">
        <v>4170</v>
      </c>
      <c r="C72" s="18" t="s">
        <v>101</v>
      </c>
      <c r="D72" s="95">
        <v>7394.8</v>
      </c>
      <c r="E72" s="96">
        <v>7394.8</v>
      </c>
      <c r="F72" s="14">
        <f>(E72/D72*100)</f>
        <v>100</v>
      </c>
    </row>
    <row r="73" spans="1:6" ht="12.75">
      <c r="A73" s="15"/>
      <c r="B73" s="12">
        <v>4300</v>
      </c>
      <c r="C73" s="18" t="s">
        <v>7</v>
      </c>
      <c r="D73" s="162">
        <v>4677.2</v>
      </c>
      <c r="E73" s="96">
        <v>4668.16</v>
      </c>
      <c r="F73" s="14">
        <f>(E73/D73*100)</f>
        <v>99.80672197040965</v>
      </c>
    </row>
    <row r="74" spans="1:6" ht="12.75">
      <c r="A74" s="38"/>
      <c r="B74" s="179">
        <v>4750</v>
      </c>
      <c r="C74" s="79" t="s">
        <v>145</v>
      </c>
      <c r="D74" s="72">
        <v>2928</v>
      </c>
      <c r="E74" s="102">
        <v>2928</v>
      </c>
      <c r="F74" s="69">
        <f>(E74/D74*100)</f>
        <v>100</v>
      </c>
    </row>
    <row r="75" spans="1:6" ht="12.75">
      <c r="A75" s="23"/>
      <c r="B75" s="163"/>
      <c r="C75" s="133" t="s">
        <v>146</v>
      </c>
      <c r="D75" s="73"/>
      <c r="E75" s="91"/>
      <c r="F75" s="73"/>
    </row>
    <row r="76" spans="1:6" ht="12.75">
      <c r="A76" s="38"/>
      <c r="B76" s="179">
        <v>6060</v>
      </c>
      <c r="C76" s="79" t="s">
        <v>147</v>
      </c>
      <c r="D76" s="69">
        <v>30000</v>
      </c>
      <c r="E76" s="90">
        <v>26282.6</v>
      </c>
      <c r="F76" s="69">
        <f>(E76/D76*100)</f>
        <v>87.60866666666665</v>
      </c>
    </row>
    <row r="77" spans="1:6" ht="12.75">
      <c r="A77" s="23"/>
      <c r="B77" s="163"/>
      <c r="C77" s="133" t="s">
        <v>148</v>
      </c>
      <c r="D77" s="73"/>
      <c r="E77" s="91"/>
      <c r="F77" s="73"/>
    </row>
    <row r="78" spans="1:6" ht="12.75">
      <c r="A78" s="9">
        <v>70095</v>
      </c>
      <c r="B78" s="9"/>
      <c r="C78" s="9" t="s">
        <v>42</v>
      </c>
      <c r="D78" s="76">
        <f>SUM(D79)</f>
        <v>1000</v>
      </c>
      <c r="E78" s="76">
        <f>SUM(E79)</f>
        <v>1000</v>
      </c>
      <c r="F78" s="76">
        <f>(E78/D78*100)</f>
        <v>100</v>
      </c>
    </row>
    <row r="79" spans="1:6" ht="12.75">
      <c r="A79" s="45"/>
      <c r="B79" s="19">
        <v>6300</v>
      </c>
      <c r="C79" s="136" t="s">
        <v>150</v>
      </c>
      <c r="D79" s="69">
        <v>1000</v>
      </c>
      <c r="E79" s="90">
        <v>1000</v>
      </c>
      <c r="F79" s="69">
        <f>(E79/D79*100)</f>
        <v>100</v>
      </c>
    </row>
    <row r="80" spans="1:6" ht="12.75">
      <c r="A80" s="7"/>
      <c r="B80" s="38"/>
      <c r="C80" s="79" t="s">
        <v>151</v>
      </c>
      <c r="D80" s="72"/>
      <c r="E80" s="102"/>
      <c r="F80" s="72"/>
    </row>
    <row r="81" spans="1:6" ht="13.5" thickBot="1">
      <c r="A81" s="195"/>
      <c r="B81" s="1"/>
      <c r="C81" s="133" t="s">
        <v>153</v>
      </c>
      <c r="D81" s="58"/>
      <c r="E81" s="91"/>
      <c r="F81" s="58"/>
    </row>
    <row r="82" spans="1:6" ht="16.5" thickBot="1">
      <c r="A82" s="28">
        <v>710</v>
      </c>
      <c r="B82" s="29"/>
      <c r="C82" s="28" t="s">
        <v>34</v>
      </c>
      <c r="D82" s="89">
        <f>SUM(D83,D85,D87)</f>
        <v>303364.00000000006</v>
      </c>
      <c r="E82" s="93">
        <f>SUM(E83,E85,E87)</f>
        <v>303364.00000000006</v>
      </c>
      <c r="F82" s="124">
        <f>(E82/D82*100)</f>
        <v>100</v>
      </c>
    </row>
    <row r="83" spans="1:6" ht="13.5" customHeight="1">
      <c r="A83" s="31">
        <v>71013</v>
      </c>
      <c r="B83" s="169"/>
      <c r="C83" s="31" t="s">
        <v>94</v>
      </c>
      <c r="D83" s="196">
        <f>SUM(D84)</f>
        <v>46000</v>
      </c>
      <c r="E83" s="74">
        <f>SUM(E84)</f>
        <v>46000</v>
      </c>
      <c r="F83" s="33">
        <f>(E83/D83*100)</f>
        <v>100</v>
      </c>
    </row>
    <row r="84" spans="1:6" ht="13.5" customHeight="1">
      <c r="A84" s="60"/>
      <c r="B84" s="164">
        <v>4300</v>
      </c>
      <c r="C84" s="18" t="s">
        <v>7</v>
      </c>
      <c r="D84" s="95">
        <v>46000</v>
      </c>
      <c r="E84" s="96">
        <v>46000</v>
      </c>
      <c r="F84" s="14">
        <f aca="true" t="shared" si="2" ref="F84:F515">(E84/D84*100)</f>
        <v>100</v>
      </c>
    </row>
    <row r="85" spans="1:6" ht="12.75">
      <c r="A85" s="9">
        <v>71014</v>
      </c>
      <c r="B85" s="176"/>
      <c r="C85" s="9" t="s">
        <v>35</v>
      </c>
      <c r="D85" s="85">
        <f>SUM(D86)</f>
        <v>2000</v>
      </c>
      <c r="E85" s="76">
        <f>SUM(E86)</f>
        <v>2000</v>
      </c>
      <c r="F85" s="11">
        <f>(E85/D85*100)</f>
        <v>100</v>
      </c>
    </row>
    <row r="86" spans="1:6" ht="12.75">
      <c r="A86" s="12"/>
      <c r="B86" s="164">
        <v>4170</v>
      </c>
      <c r="C86" s="18" t="s">
        <v>101</v>
      </c>
      <c r="D86" s="86">
        <v>2000</v>
      </c>
      <c r="E86" s="59">
        <v>2000</v>
      </c>
      <c r="F86" s="14">
        <f t="shared" si="2"/>
        <v>100</v>
      </c>
    </row>
    <row r="87" spans="1:6" ht="12.75">
      <c r="A87" s="15">
        <v>71015</v>
      </c>
      <c r="B87" s="171"/>
      <c r="C87" s="15" t="s">
        <v>36</v>
      </c>
      <c r="D87" s="97">
        <f>SUM(D88:D108)</f>
        <v>255364.00000000006</v>
      </c>
      <c r="E87" s="77">
        <f>SUM(E88:E108)</f>
        <v>255364.00000000006</v>
      </c>
      <c r="F87" s="17">
        <f t="shared" si="2"/>
        <v>100</v>
      </c>
    </row>
    <row r="88" spans="1:6" ht="12.75">
      <c r="A88" s="12"/>
      <c r="B88" s="164">
        <v>4010</v>
      </c>
      <c r="C88" s="18" t="s">
        <v>8</v>
      </c>
      <c r="D88" s="86">
        <v>63965</v>
      </c>
      <c r="E88" s="59">
        <v>63965</v>
      </c>
      <c r="F88" s="14">
        <f t="shared" si="2"/>
        <v>100</v>
      </c>
    </row>
    <row r="89" spans="1:6" ht="12.75">
      <c r="A89" s="19"/>
      <c r="B89" s="170">
        <v>4020</v>
      </c>
      <c r="C89" s="20" t="s">
        <v>9</v>
      </c>
      <c r="D89" s="90">
        <v>106749.08</v>
      </c>
      <c r="E89" s="69">
        <v>106749.08</v>
      </c>
      <c r="F89" s="22">
        <f t="shared" si="2"/>
        <v>100</v>
      </c>
    </row>
    <row r="90" spans="1:6" ht="12.75">
      <c r="A90" s="23"/>
      <c r="B90" s="163"/>
      <c r="C90" s="24" t="s">
        <v>10</v>
      </c>
      <c r="D90" s="91"/>
      <c r="E90" s="73"/>
      <c r="F90" s="26"/>
    </row>
    <row r="91" spans="1:6" ht="12.75">
      <c r="A91" s="12"/>
      <c r="B91" s="164">
        <v>4040</v>
      </c>
      <c r="C91" s="18" t="s">
        <v>11</v>
      </c>
      <c r="D91" s="86">
        <v>12430</v>
      </c>
      <c r="E91" s="59">
        <v>12430</v>
      </c>
      <c r="F91" s="14">
        <f t="shared" si="2"/>
        <v>100</v>
      </c>
    </row>
    <row r="92" spans="1:6" ht="12.75">
      <c r="A92" s="12"/>
      <c r="B92" s="164">
        <v>4110</v>
      </c>
      <c r="C92" s="18" t="s">
        <v>12</v>
      </c>
      <c r="D92" s="86">
        <v>29234.6</v>
      </c>
      <c r="E92" s="59">
        <v>29234.6</v>
      </c>
      <c r="F92" s="14">
        <f t="shared" si="2"/>
        <v>100</v>
      </c>
    </row>
    <row r="93" spans="1:6" ht="12.75">
      <c r="A93" s="12"/>
      <c r="B93" s="164">
        <v>4120</v>
      </c>
      <c r="C93" s="18" t="s">
        <v>13</v>
      </c>
      <c r="D93" s="86">
        <v>4287.23</v>
      </c>
      <c r="E93" s="59">
        <v>4287.23</v>
      </c>
      <c r="F93" s="14">
        <f t="shared" si="2"/>
        <v>100</v>
      </c>
    </row>
    <row r="94" spans="1:6" ht="12.75">
      <c r="A94" s="12"/>
      <c r="B94" s="164">
        <v>4170</v>
      </c>
      <c r="C94" s="18" t="s">
        <v>101</v>
      </c>
      <c r="D94" s="86">
        <v>6400</v>
      </c>
      <c r="E94" s="59">
        <v>6400</v>
      </c>
      <c r="F94" s="14">
        <f t="shared" si="2"/>
        <v>100</v>
      </c>
    </row>
    <row r="95" spans="1:6" ht="12.75">
      <c r="A95" s="12"/>
      <c r="B95" s="164">
        <v>4210</v>
      </c>
      <c r="C95" s="18" t="s">
        <v>14</v>
      </c>
      <c r="D95" s="86">
        <v>3388.65</v>
      </c>
      <c r="E95" s="59">
        <v>3388.65</v>
      </c>
      <c r="F95" s="14">
        <f t="shared" si="2"/>
        <v>100</v>
      </c>
    </row>
    <row r="96" spans="1:6" ht="12.75">
      <c r="A96" s="12"/>
      <c r="B96" s="164">
        <v>4260</v>
      </c>
      <c r="C96" s="18" t="s">
        <v>15</v>
      </c>
      <c r="D96" s="86">
        <v>7460.82</v>
      </c>
      <c r="E96" s="59">
        <v>7460.82</v>
      </c>
      <c r="F96" s="14">
        <f t="shared" si="2"/>
        <v>100</v>
      </c>
    </row>
    <row r="97" spans="1:6" ht="12.75">
      <c r="A97" s="12"/>
      <c r="B97" s="164">
        <v>4280</v>
      </c>
      <c r="C97" s="18" t="s">
        <v>28</v>
      </c>
      <c r="D97" s="86">
        <v>366</v>
      </c>
      <c r="E97" s="59">
        <v>366</v>
      </c>
      <c r="F97" s="14">
        <f t="shared" si="2"/>
        <v>100</v>
      </c>
    </row>
    <row r="98" spans="1:6" ht="12.75">
      <c r="A98" s="12"/>
      <c r="B98" s="164">
        <v>4300</v>
      </c>
      <c r="C98" s="18" t="s">
        <v>7</v>
      </c>
      <c r="D98" s="86">
        <v>2799.95</v>
      </c>
      <c r="E98" s="59">
        <v>2799.95</v>
      </c>
      <c r="F98" s="14">
        <f t="shared" si="2"/>
        <v>100</v>
      </c>
    </row>
    <row r="99" spans="1:6" ht="12.75">
      <c r="A99" s="12"/>
      <c r="B99" s="164">
        <v>4350</v>
      </c>
      <c r="C99" s="18" t="s">
        <v>102</v>
      </c>
      <c r="D99" s="86">
        <v>768</v>
      </c>
      <c r="E99" s="59">
        <v>768</v>
      </c>
      <c r="F99" s="14">
        <f t="shared" si="2"/>
        <v>100</v>
      </c>
    </row>
    <row r="100" spans="1:6" ht="12.75">
      <c r="A100" s="19"/>
      <c r="B100" s="170">
        <v>4360</v>
      </c>
      <c r="C100" s="20" t="s">
        <v>138</v>
      </c>
      <c r="D100" s="90">
        <v>483.57</v>
      </c>
      <c r="E100" s="69">
        <v>483.57</v>
      </c>
      <c r="F100" s="22">
        <f t="shared" si="2"/>
        <v>100</v>
      </c>
    </row>
    <row r="101" spans="1:6" ht="12.75">
      <c r="A101" s="23"/>
      <c r="B101" s="163"/>
      <c r="C101" s="24" t="s">
        <v>139</v>
      </c>
      <c r="D101" s="91"/>
      <c r="E101" s="73"/>
      <c r="F101" s="26"/>
    </row>
    <row r="102" spans="1:6" ht="12.75">
      <c r="A102" s="19"/>
      <c r="B102" s="170">
        <v>4370</v>
      </c>
      <c r="C102" s="20" t="s">
        <v>138</v>
      </c>
      <c r="D102" s="90">
        <v>1012.5</v>
      </c>
      <c r="E102" s="69">
        <v>1012.5</v>
      </c>
      <c r="F102" s="22">
        <f>(E102/D102*100)</f>
        <v>100</v>
      </c>
    </row>
    <row r="103" spans="1:6" ht="12.75">
      <c r="A103" s="23"/>
      <c r="B103" s="163"/>
      <c r="C103" s="24" t="s">
        <v>140</v>
      </c>
      <c r="D103" s="91"/>
      <c r="E103" s="73"/>
      <c r="F103" s="26"/>
    </row>
    <row r="104" spans="1:6" ht="12.75">
      <c r="A104" s="12"/>
      <c r="B104" s="164">
        <v>4400</v>
      </c>
      <c r="C104" s="18" t="s">
        <v>156</v>
      </c>
      <c r="D104" s="86">
        <v>10202.6</v>
      </c>
      <c r="E104" s="59">
        <v>10202.6</v>
      </c>
      <c r="F104" s="14">
        <f t="shared" si="2"/>
        <v>100</v>
      </c>
    </row>
    <row r="105" spans="1:6" ht="12.75">
      <c r="A105" s="12"/>
      <c r="B105" s="164">
        <v>4430</v>
      </c>
      <c r="C105" s="18" t="s">
        <v>18</v>
      </c>
      <c r="D105" s="86">
        <v>1176</v>
      </c>
      <c r="E105" s="59">
        <v>1176</v>
      </c>
      <c r="F105" s="14">
        <f t="shared" si="2"/>
        <v>100</v>
      </c>
    </row>
    <row r="106" spans="1:6" ht="12.75">
      <c r="A106" s="12"/>
      <c r="B106" s="164">
        <v>4440</v>
      </c>
      <c r="C106" s="18" t="s">
        <v>19</v>
      </c>
      <c r="D106" s="86">
        <v>4400</v>
      </c>
      <c r="E106" s="59">
        <v>4400</v>
      </c>
      <c r="F106" s="14">
        <f t="shared" si="2"/>
        <v>100</v>
      </c>
    </row>
    <row r="107" spans="1:6" ht="12.75">
      <c r="A107" s="19"/>
      <c r="B107" s="170">
        <v>4740</v>
      </c>
      <c r="C107" s="136" t="s">
        <v>143</v>
      </c>
      <c r="D107" s="123">
        <v>240</v>
      </c>
      <c r="E107" s="69">
        <v>240</v>
      </c>
      <c r="F107" s="22">
        <f>(E107/D107*100)</f>
        <v>100</v>
      </c>
    </row>
    <row r="108" spans="1:6" ht="13.5" thickBot="1">
      <c r="A108" s="38"/>
      <c r="B108" s="179"/>
      <c r="C108" s="79" t="s">
        <v>144</v>
      </c>
      <c r="D108" s="135"/>
      <c r="E108" s="58"/>
      <c r="F108" s="36"/>
    </row>
    <row r="109" spans="1:6" ht="16.5" thickBot="1">
      <c r="A109" s="28">
        <v>750</v>
      </c>
      <c r="B109" s="177"/>
      <c r="C109" s="29" t="s">
        <v>37</v>
      </c>
      <c r="D109" s="94">
        <f>SUM(D110,D119,D127,D160,D166)</f>
        <v>3866227</v>
      </c>
      <c r="E109" s="94">
        <f>SUM(E110,E119,E127,E160,E166)</f>
        <v>3404259.3700000006</v>
      </c>
      <c r="F109" s="93">
        <f>(E109/D109*100)</f>
        <v>88.05120263243728</v>
      </c>
    </row>
    <row r="110" spans="1:6" ht="12.75">
      <c r="A110" s="197">
        <v>75011</v>
      </c>
      <c r="B110" s="31"/>
      <c r="C110" s="32" t="s">
        <v>173</v>
      </c>
      <c r="D110" s="61">
        <f>SUM(D111:D118)</f>
        <v>206784</v>
      </c>
      <c r="E110" s="33">
        <f>SUM(E111:E118)</f>
        <v>184285.35</v>
      </c>
      <c r="F110" s="173">
        <f t="shared" si="2"/>
        <v>89.1197336350975</v>
      </c>
    </row>
    <row r="111" spans="1:6" ht="12.75">
      <c r="A111" s="192"/>
      <c r="B111" s="64">
        <v>3020</v>
      </c>
      <c r="C111" s="65" t="s">
        <v>109</v>
      </c>
      <c r="D111" s="101">
        <v>500</v>
      </c>
      <c r="E111" s="66">
        <v>198</v>
      </c>
      <c r="F111" s="14">
        <f t="shared" si="2"/>
        <v>39.6</v>
      </c>
    </row>
    <row r="112" spans="1:6" ht="12.75">
      <c r="A112" s="198"/>
      <c r="B112" s="12">
        <v>4010</v>
      </c>
      <c r="C112" s="80" t="s">
        <v>8</v>
      </c>
      <c r="D112" s="59">
        <v>162956</v>
      </c>
      <c r="E112" s="14">
        <v>143881.24</v>
      </c>
      <c r="F112" s="14">
        <f t="shared" si="2"/>
        <v>88.29453349370382</v>
      </c>
    </row>
    <row r="113" spans="1:6" ht="12.75">
      <c r="A113" s="198"/>
      <c r="B113" s="12">
        <v>4040</v>
      </c>
      <c r="C113" s="80" t="s">
        <v>11</v>
      </c>
      <c r="D113" s="59">
        <v>10400</v>
      </c>
      <c r="E113" s="14">
        <v>10259.27</v>
      </c>
      <c r="F113" s="14">
        <f t="shared" si="2"/>
        <v>98.64682692307693</v>
      </c>
    </row>
    <row r="114" spans="1:6" ht="12.75">
      <c r="A114" s="198"/>
      <c r="B114" s="12">
        <v>4110</v>
      </c>
      <c r="C114" s="80" t="s">
        <v>12</v>
      </c>
      <c r="D114" s="59">
        <v>24633</v>
      </c>
      <c r="E114" s="14">
        <v>22543.56</v>
      </c>
      <c r="F114" s="14">
        <f t="shared" si="2"/>
        <v>91.51772013153088</v>
      </c>
    </row>
    <row r="115" spans="1:6" ht="13.5" customHeight="1">
      <c r="A115" s="198"/>
      <c r="B115" s="12">
        <v>4120</v>
      </c>
      <c r="C115" s="80" t="s">
        <v>13</v>
      </c>
      <c r="D115" s="59">
        <v>3945</v>
      </c>
      <c r="E115" s="14">
        <v>3151.92</v>
      </c>
      <c r="F115" s="14">
        <f t="shared" si="2"/>
        <v>79.89657794676806</v>
      </c>
    </row>
    <row r="116" spans="1:6" ht="13.5" customHeight="1">
      <c r="A116" s="198"/>
      <c r="B116" s="12">
        <v>4280</v>
      </c>
      <c r="C116" s="80" t="s">
        <v>28</v>
      </c>
      <c r="D116" s="59">
        <v>250</v>
      </c>
      <c r="E116" s="14">
        <v>164</v>
      </c>
      <c r="F116" s="14">
        <f t="shared" si="2"/>
        <v>65.60000000000001</v>
      </c>
    </row>
    <row r="117" spans="1:6" ht="13.5" customHeight="1">
      <c r="A117" s="198"/>
      <c r="B117" s="12">
        <v>4410</v>
      </c>
      <c r="C117" s="80" t="s">
        <v>17</v>
      </c>
      <c r="D117" s="59">
        <v>99</v>
      </c>
      <c r="E117" s="14">
        <v>87.2</v>
      </c>
      <c r="F117" s="14">
        <f>(E117/D117*100)</f>
        <v>88.08080808080808</v>
      </c>
    </row>
    <row r="118" spans="1:6" ht="13.5" customHeight="1">
      <c r="A118" s="198"/>
      <c r="B118" s="12">
        <v>4440</v>
      </c>
      <c r="C118" s="80" t="s">
        <v>19</v>
      </c>
      <c r="D118" s="59">
        <v>4001</v>
      </c>
      <c r="E118" s="14">
        <v>4000.16</v>
      </c>
      <c r="F118" s="14">
        <f>(E118/D118*100)</f>
        <v>99.97900524868783</v>
      </c>
    </row>
    <row r="119" spans="1:6" ht="12.75">
      <c r="A119" s="189">
        <v>75019</v>
      </c>
      <c r="B119" s="15"/>
      <c r="C119" s="16" t="s">
        <v>38</v>
      </c>
      <c r="D119" s="77">
        <f>SUM(D120:D126)</f>
        <v>236700</v>
      </c>
      <c r="E119" s="17">
        <f>SUM(E120:E126)</f>
        <v>141740.40000000002</v>
      </c>
      <c r="F119" s="14">
        <f t="shared" si="2"/>
        <v>59.88187579214196</v>
      </c>
    </row>
    <row r="120" spans="1:6" ht="12.75">
      <c r="A120" s="198"/>
      <c r="B120" s="12">
        <v>3030</v>
      </c>
      <c r="C120" s="80" t="s">
        <v>25</v>
      </c>
      <c r="D120" s="59">
        <v>225100</v>
      </c>
      <c r="E120" s="14">
        <v>134318.47</v>
      </c>
      <c r="F120" s="14">
        <f t="shared" si="2"/>
        <v>59.670577521101734</v>
      </c>
    </row>
    <row r="121" spans="1:6" ht="12.75">
      <c r="A121" s="198"/>
      <c r="B121" s="12">
        <v>4210</v>
      </c>
      <c r="C121" s="80" t="s">
        <v>14</v>
      </c>
      <c r="D121" s="59">
        <v>5100</v>
      </c>
      <c r="E121" s="14">
        <v>3934.92</v>
      </c>
      <c r="F121" s="14">
        <f t="shared" si="2"/>
        <v>77.15529411764706</v>
      </c>
    </row>
    <row r="122" spans="1:6" ht="12.75">
      <c r="A122" s="198"/>
      <c r="B122" s="12">
        <v>4300</v>
      </c>
      <c r="C122" s="80" t="s">
        <v>7</v>
      </c>
      <c r="D122" s="59">
        <v>3400</v>
      </c>
      <c r="E122" s="14">
        <v>2403.04</v>
      </c>
      <c r="F122" s="14">
        <f t="shared" si="2"/>
        <v>70.67764705882352</v>
      </c>
    </row>
    <row r="123" spans="1:6" ht="12.75">
      <c r="A123" s="199"/>
      <c r="B123" s="19">
        <v>4360</v>
      </c>
      <c r="C123" s="136" t="s">
        <v>138</v>
      </c>
      <c r="D123" s="69">
        <v>1500</v>
      </c>
      <c r="E123" s="22">
        <v>1083.97</v>
      </c>
      <c r="F123" s="22">
        <f>(E123/D123*100)</f>
        <v>72.26466666666667</v>
      </c>
    </row>
    <row r="124" spans="1:6" ht="12.75">
      <c r="A124" s="200"/>
      <c r="B124" s="23"/>
      <c r="C124" s="133" t="s">
        <v>139</v>
      </c>
      <c r="D124" s="73"/>
      <c r="E124" s="26"/>
      <c r="F124" s="26"/>
    </row>
    <row r="125" spans="1:6" ht="12.75">
      <c r="A125" s="198"/>
      <c r="B125" s="12">
        <v>4410</v>
      </c>
      <c r="C125" s="80" t="s">
        <v>17</v>
      </c>
      <c r="D125" s="59">
        <v>600</v>
      </c>
      <c r="E125" s="14">
        <v>0</v>
      </c>
      <c r="F125" s="14">
        <f>(E125/D125*100)</f>
        <v>0</v>
      </c>
    </row>
    <row r="126" spans="1:6" ht="12.75">
      <c r="A126" s="199"/>
      <c r="B126" s="19">
        <v>4420</v>
      </c>
      <c r="C126" s="136" t="s">
        <v>93</v>
      </c>
      <c r="D126" s="69">
        <v>1000</v>
      </c>
      <c r="E126" s="22">
        <v>0</v>
      </c>
      <c r="F126" s="22">
        <f>(E126/D126*100)</f>
        <v>0</v>
      </c>
    </row>
    <row r="127" spans="1:6" ht="12.75">
      <c r="A127" s="201">
        <v>75020</v>
      </c>
      <c r="B127" s="40"/>
      <c r="C127" s="41" t="s">
        <v>39</v>
      </c>
      <c r="D127" s="78">
        <f>SUM(D128:D159)</f>
        <v>3269906</v>
      </c>
      <c r="E127" s="174">
        <f>SUM(E128:E159)</f>
        <v>2928151.3800000004</v>
      </c>
      <c r="F127" s="174">
        <f t="shared" si="2"/>
        <v>89.54848793818539</v>
      </c>
    </row>
    <row r="128" spans="1:6" ht="12.75">
      <c r="A128" s="199"/>
      <c r="B128" s="19">
        <v>3020</v>
      </c>
      <c r="C128" s="65" t="s">
        <v>109</v>
      </c>
      <c r="D128" s="69">
        <v>4500</v>
      </c>
      <c r="E128" s="22">
        <v>3051.35</v>
      </c>
      <c r="F128" s="22">
        <f t="shared" si="2"/>
        <v>67.80777777777777</v>
      </c>
    </row>
    <row r="129" spans="1:6" ht="12.75">
      <c r="A129" s="198"/>
      <c r="B129" s="12">
        <v>4010</v>
      </c>
      <c r="C129" s="80" t="s">
        <v>8</v>
      </c>
      <c r="D129" s="59">
        <v>1807249</v>
      </c>
      <c r="E129" s="14">
        <v>1655955.98</v>
      </c>
      <c r="F129" s="14">
        <f t="shared" si="2"/>
        <v>91.62854592809292</v>
      </c>
    </row>
    <row r="130" spans="1:6" ht="12.75">
      <c r="A130" s="198"/>
      <c r="B130" s="12">
        <v>4040</v>
      </c>
      <c r="C130" s="80" t="s">
        <v>11</v>
      </c>
      <c r="D130" s="59">
        <v>125490</v>
      </c>
      <c r="E130" s="14">
        <v>124099.1</v>
      </c>
      <c r="F130" s="14">
        <f t="shared" si="2"/>
        <v>98.8916248306638</v>
      </c>
    </row>
    <row r="131" spans="1:6" ht="12.75">
      <c r="A131" s="198"/>
      <c r="B131" s="12">
        <v>4110</v>
      </c>
      <c r="C131" s="80" t="s">
        <v>12</v>
      </c>
      <c r="D131" s="59">
        <v>283846</v>
      </c>
      <c r="E131" s="14">
        <v>256172.4</v>
      </c>
      <c r="F131" s="14">
        <f t="shared" si="2"/>
        <v>90.25048794064386</v>
      </c>
    </row>
    <row r="132" spans="1:6" ht="12.75">
      <c r="A132" s="198"/>
      <c r="B132" s="12">
        <v>4120</v>
      </c>
      <c r="C132" s="80" t="s">
        <v>13</v>
      </c>
      <c r="D132" s="59">
        <v>45782</v>
      </c>
      <c r="E132" s="14">
        <v>39227.7</v>
      </c>
      <c r="F132" s="14">
        <f t="shared" si="2"/>
        <v>85.68367480669258</v>
      </c>
    </row>
    <row r="133" spans="1:6" ht="12.75">
      <c r="A133" s="198"/>
      <c r="B133" s="12">
        <v>4140</v>
      </c>
      <c r="C133" s="80" t="s">
        <v>100</v>
      </c>
      <c r="D133" s="59">
        <v>46200</v>
      </c>
      <c r="E133" s="14">
        <v>46139</v>
      </c>
      <c r="F133" s="14">
        <f t="shared" si="2"/>
        <v>99.86796536796537</v>
      </c>
    </row>
    <row r="134" spans="1:6" ht="12.75">
      <c r="A134" s="198"/>
      <c r="B134" s="12">
        <v>4170</v>
      </c>
      <c r="C134" s="80" t="s">
        <v>101</v>
      </c>
      <c r="D134" s="59">
        <v>33300</v>
      </c>
      <c r="E134" s="14">
        <v>29626</v>
      </c>
      <c r="F134" s="14">
        <f t="shared" si="2"/>
        <v>88.96696696696696</v>
      </c>
    </row>
    <row r="135" spans="1:6" ht="12.75">
      <c r="A135" s="198"/>
      <c r="B135" s="12">
        <v>4210</v>
      </c>
      <c r="C135" s="80" t="s">
        <v>14</v>
      </c>
      <c r="D135" s="59">
        <v>264380</v>
      </c>
      <c r="E135" s="14">
        <v>206585.91</v>
      </c>
      <c r="F135" s="14">
        <f t="shared" si="2"/>
        <v>78.1397647325819</v>
      </c>
    </row>
    <row r="136" spans="1:6" ht="12.75">
      <c r="A136" s="198"/>
      <c r="B136" s="12">
        <v>4260</v>
      </c>
      <c r="C136" s="80" t="s">
        <v>15</v>
      </c>
      <c r="D136" s="59">
        <v>84000</v>
      </c>
      <c r="E136" s="14">
        <v>70923.68</v>
      </c>
      <c r="F136" s="14">
        <f t="shared" si="2"/>
        <v>84.43295238095237</v>
      </c>
    </row>
    <row r="137" spans="1:6" ht="12.75">
      <c r="A137" s="198"/>
      <c r="B137" s="12">
        <v>4270</v>
      </c>
      <c r="C137" s="80" t="s">
        <v>16</v>
      </c>
      <c r="D137" s="59">
        <v>120460</v>
      </c>
      <c r="E137" s="14">
        <v>66146.74</v>
      </c>
      <c r="F137" s="14">
        <f t="shared" si="2"/>
        <v>54.91178814544247</v>
      </c>
    </row>
    <row r="138" spans="1:6" ht="12.75">
      <c r="A138" s="198"/>
      <c r="B138" s="12">
        <v>4280</v>
      </c>
      <c r="C138" s="80" t="s">
        <v>28</v>
      </c>
      <c r="D138" s="59">
        <v>2981</v>
      </c>
      <c r="E138" s="14">
        <v>2901</v>
      </c>
      <c r="F138" s="14">
        <f t="shared" si="2"/>
        <v>97.31633679973163</v>
      </c>
    </row>
    <row r="139" spans="1:6" ht="12.75">
      <c r="A139" s="198"/>
      <c r="B139" s="12">
        <v>4300</v>
      </c>
      <c r="C139" s="80" t="s">
        <v>7</v>
      </c>
      <c r="D139" s="59">
        <v>278309</v>
      </c>
      <c r="E139" s="14">
        <v>272622.49</v>
      </c>
      <c r="F139" s="14">
        <f t="shared" si="2"/>
        <v>97.9567638847468</v>
      </c>
    </row>
    <row r="140" spans="1:6" ht="12.75">
      <c r="A140" s="199"/>
      <c r="B140" s="19">
        <v>4350</v>
      </c>
      <c r="C140" s="136" t="s">
        <v>102</v>
      </c>
      <c r="D140" s="69">
        <v>6300</v>
      </c>
      <c r="E140" s="22">
        <v>5361.9</v>
      </c>
      <c r="F140" s="22">
        <f t="shared" si="2"/>
        <v>85.10952380952381</v>
      </c>
    </row>
    <row r="141" spans="1:6" ht="12.75">
      <c r="A141" s="199"/>
      <c r="B141" s="19">
        <v>4360</v>
      </c>
      <c r="C141" s="136" t="s">
        <v>138</v>
      </c>
      <c r="D141" s="69">
        <v>7000</v>
      </c>
      <c r="E141" s="22">
        <v>5239.21</v>
      </c>
      <c r="F141" s="22">
        <f>(E141/D141*100)</f>
        <v>74.84585714285714</v>
      </c>
    </row>
    <row r="142" spans="1:6" ht="12.75">
      <c r="A142" s="139"/>
      <c r="B142" s="38"/>
      <c r="C142" s="79" t="s">
        <v>139</v>
      </c>
      <c r="D142" s="72"/>
      <c r="E142" s="36"/>
      <c r="F142" s="36"/>
    </row>
    <row r="143" spans="1:6" ht="12.75">
      <c r="A143" s="199"/>
      <c r="B143" s="19">
        <v>4370</v>
      </c>
      <c r="C143" s="136" t="s">
        <v>138</v>
      </c>
      <c r="D143" s="69">
        <v>17700</v>
      </c>
      <c r="E143" s="22">
        <v>15689.51</v>
      </c>
      <c r="F143" s="22">
        <f>(E143/D143*100)</f>
        <v>88.64129943502826</v>
      </c>
    </row>
    <row r="144" spans="1:6" ht="12.75">
      <c r="A144" s="200"/>
      <c r="B144" s="23"/>
      <c r="C144" s="133" t="s">
        <v>140</v>
      </c>
      <c r="D144" s="73"/>
      <c r="E144" s="26"/>
      <c r="F144" s="26"/>
    </row>
    <row r="145" spans="1:6" ht="12.75">
      <c r="A145" s="200"/>
      <c r="B145" s="23">
        <v>4380</v>
      </c>
      <c r="C145" s="133" t="s">
        <v>157</v>
      </c>
      <c r="D145" s="73">
        <v>1000</v>
      </c>
      <c r="E145" s="26">
        <v>390.16</v>
      </c>
      <c r="F145" s="26">
        <f t="shared" si="2"/>
        <v>39.016</v>
      </c>
    </row>
    <row r="146" spans="1:6" ht="12.75">
      <c r="A146" s="198"/>
      <c r="B146" s="12">
        <v>4410</v>
      </c>
      <c r="C146" s="80" t="s">
        <v>17</v>
      </c>
      <c r="D146" s="59">
        <v>15000</v>
      </c>
      <c r="E146" s="14">
        <v>11037.87</v>
      </c>
      <c r="F146" s="14">
        <f t="shared" si="2"/>
        <v>73.5858</v>
      </c>
    </row>
    <row r="147" spans="1:6" ht="12.75">
      <c r="A147" s="198"/>
      <c r="B147" s="12">
        <v>4430</v>
      </c>
      <c r="C147" s="80" t="s">
        <v>18</v>
      </c>
      <c r="D147" s="59">
        <v>11740</v>
      </c>
      <c r="E147" s="14">
        <v>7324</v>
      </c>
      <c r="F147" s="14">
        <f t="shared" si="2"/>
        <v>62.38500851788756</v>
      </c>
    </row>
    <row r="148" spans="1:6" ht="12.75">
      <c r="A148" s="198"/>
      <c r="B148" s="12">
        <v>4440</v>
      </c>
      <c r="C148" s="80" t="s">
        <v>19</v>
      </c>
      <c r="D148" s="59">
        <v>45982</v>
      </c>
      <c r="E148" s="14">
        <v>45971.8</v>
      </c>
      <c r="F148" s="14">
        <f t="shared" si="2"/>
        <v>99.97781740681137</v>
      </c>
    </row>
    <row r="149" spans="1:6" ht="12.75">
      <c r="A149" s="198"/>
      <c r="B149" s="12">
        <v>4480</v>
      </c>
      <c r="C149" s="80" t="s">
        <v>20</v>
      </c>
      <c r="D149" s="59">
        <v>1300</v>
      </c>
      <c r="E149" s="14">
        <v>1282</v>
      </c>
      <c r="F149" s="14">
        <f t="shared" si="2"/>
        <v>98.61538461538461</v>
      </c>
    </row>
    <row r="150" spans="1:6" ht="12.75">
      <c r="A150" s="199"/>
      <c r="B150" s="19">
        <v>4500</v>
      </c>
      <c r="C150" s="136" t="s">
        <v>48</v>
      </c>
      <c r="D150" s="69">
        <v>100</v>
      </c>
      <c r="E150" s="22">
        <v>87</v>
      </c>
      <c r="F150" s="22">
        <f t="shared" si="2"/>
        <v>87</v>
      </c>
    </row>
    <row r="151" spans="1:6" ht="12.75">
      <c r="A151" s="200"/>
      <c r="B151" s="23"/>
      <c r="C151" s="133" t="s">
        <v>103</v>
      </c>
      <c r="D151" s="73"/>
      <c r="E151" s="26"/>
      <c r="F151" s="26"/>
    </row>
    <row r="152" spans="1:6" ht="12.75">
      <c r="A152" s="199"/>
      <c r="B152" s="12">
        <v>4510</v>
      </c>
      <c r="C152" s="80" t="s">
        <v>158</v>
      </c>
      <c r="D152" s="59">
        <v>487</v>
      </c>
      <c r="E152" s="14">
        <v>200</v>
      </c>
      <c r="F152" s="14">
        <f t="shared" si="2"/>
        <v>41.067761806981515</v>
      </c>
    </row>
    <row r="153" spans="1:6" ht="12.75">
      <c r="A153" s="199"/>
      <c r="B153" s="202">
        <v>4700</v>
      </c>
      <c r="C153" s="140" t="s">
        <v>141</v>
      </c>
      <c r="D153" s="72">
        <v>15300</v>
      </c>
      <c r="E153" s="36">
        <v>13271.68</v>
      </c>
      <c r="F153" s="36">
        <f>(E153/D153*100)</f>
        <v>86.74300653594771</v>
      </c>
    </row>
    <row r="154" spans="1:6" ht="12.75">
      <c r="A154" s="139"/>
      <c r="B154" s="38"/>
      <c r="C154" s="140" t="s">
        <v>142</v>
      </c>
      <c r="D154" s="72"/>
      <c r="E154" s="36"/>
      <c r="F154" s="36"/>
    </row>
    <row r="155" spans="1:6" ht="12.75">
      <c r="A155" s="199"/>
      <c r="B155" s="19">
        <v>4740</v>
      </c>
      <c r="C155" s="136" t="s">
        <v>143</v>
      </c>
      <c r="D155" s="69">
        <v>4800</v>
      </c>
      <c r="E155" s="22">
        <v>3940.9</v>
      </c>
      <c r="F155" s="22">
        <f>(E155/D155*100)</f>
        <v>82.10208333333333</v>
      </c>
    </row>
    <row r="156" spans="1:6" ht="12.75">
      <c r="A156" s="139"/>
      <c r="B156" s="38"/>
      <c r="C156" s="79" t="s">
        <v>144</v>
      </c>
      <c r="D156" s="72"/>
      <c r="E156" s="36"/>
      <c r="F156" s="36"/>
    </row>
    <row r="157" spans="1:6" ht="12.75">
      <c r="A157" s="199"/>
      <c r="B157" s="19">
        <v>4750</v>
      </c>
      <c r="C157" s="136" t="s">
        <v>145</v>
      </c>
      <c r="D157" s="69">
        <v>36000</v>
      </c>
      <c r="E157" s="22">
        <v>35194.78</v>
      </c>
      <c r="F157" s="22">
        <f>(E157/D157*100)</f>
        <v>97.76327777777777</v>
      </c>
    </row>
    <row r="158" spans="1:6" ht="12.75">
      <c r="A158" s="200"/>
      <c r="B158" s="23"/>
      <c r="C158" s="133" t="s">
        <v>146</v>
      </c>
      <c r="D158" s="73"/>
      <c r="E158" s="26"/>
      <c r="F158" s="26"/>
    </row>
    <row r="159" spans="1:6" ht="12.75">
      <c r="A159" s="199"/>
      <c r="B159" s="19">
        <v>6060</v>
      </c>
      <c r="C159" s="133" t="s">
        <v>108</v>
      </c>
      <c r="D159" s="69">
        <v>10700</v>
      </c>
      <c r="E159" s="22">
        <v>9709.22</v>
      </c>
      <c r="F159" s="22">
        <f t="shared" si="2"/>
        <v>90.7403738317757</v>
      </c>
    </row>
    <row r="160" spans="1:6" ht="12.75">
      <c r="A160" s="189">
        <v>75045</v>
      </c>
      <c r="B160" s="15"/>
      <c r="C160" s="16" t="s">
        <v>41</v>
      </c>
      <c r="D160" s="77">
        <f>SUM(D161:D165)</f>
        <v>13367</v>
      </c>
      <c r="E160" s="17">
        <f>SUM(E161:E165)</f>
        <v>13366.740000000002</v>
      </c>
      <c r="F160" s="17">
        <f t="shared" si="2"/>
        <v>99.99805491134886</v>
      </c>
    </row>
    <row r="161" spans="1:6" ht="12.75">
      <c r="A161" s="200"/>
      <c r="B161" s="23">
        <v>4110</v>
      </c>
      <c r="C161" s="133" t="s">
        <v>12</v>
      </c>
      <c r="D161" s="73">
        <v>273.43</v>
      </c>
      <c r="E161" s="26">
        <v>273.43</v>
      </c>
      <c r="F161" s="26">
        <f t="shared" si="2"/>
        <v>100</v>
      </c>
    </row>
    <row r="162" spans="1:6" ht="12.75">
      <c r="A162" s="198"/>
      <c r="B162" s="12">
        <v>4120</v>
      </c>
      <c r="C162" s="80" t="s">
        <v>13</v>
      </c>
      <c r="D162" s="59">
        <v>44.37</v>
      </c>
      <c r="E162" s="14">
        <v>44.11</v>
      </c>
      <c r="F162" s="14">
        <f t="shared" si="2"/>
        <v>99.4140184809556</v>
      </c>
    </row>
    <row r="163" spans="1:6" ht="12.75">
      <c r="A163" s="198"/>
      <c r="B163" s="12">
        <v>4170</v>
      </c>
      <c r="C163" s="80" t="s">
        <v>101</v>
      </c>
      <c r="D163" s="59">
        <v>8840</v>
      </c>
      <c r="E163" s="14">
        <v>8840</v>
      </c>
      <c r="F163" s="14">
        <f t="shared" si="2"/>
        <v>100</v>
      </c>
    </row>
    <row r="164" spans="1:6" ht="12.75">
      <c r="A164" s="198"/>
      <c r="B164" s="12">
        <v>4210</v>
      </c>
      <c r="C164" s="80" t="s">
        <v>14</v>
      </c>
      <c r="D164" s="59">
        <v>353.2</v>
      </c>
      <c r="E164" s="14">
        <v>353.2</v>
      </c>
      <c r="F164" s="14">
        <f t="shared" si="2"/>
        <v>100</v>
      </c>
    </row>
    <row r="165" spans="1:6" ht="12.75">
      <c r="A165" s="198"/>
      <c r="B165" s="12">
        <v>4300</v>
      </c>
      <c r="C165" s="80" t="s">
        <v>7</v>
      </c>
      <c r="D165" s="59">
        <v>3856</v>
      </c>
      <c r="E165" s="14">
        <v>3856</v>
      </c>
      <c r="F165" s="14">
        <f t="shared" si="2"/>
        <v>100</v>
      </c>
    </row>
    <row r="166" spans="1:6" ht="12.75">
      <c r="A166" s="189">
        <v>75075</v>
      </c>
      <c r="B166" s="15"/>
      <c r="C166" s="16" t="s">
        <v>117</v>
      </c>
      <c r="D166" s="77">
        <f>SUM(D167:D178)</f>
        <v>139470</v>
      </c>
      <c r="E166" s="97">
        <f>SUM(E167:E178)</f>
        <v>136715.5</v>
      </c>
      <c r="F166" s="17">
        <f t="shared" si="2"/>
        <v>98.02502330250233</v>
      </c>
    </row>
    <row r="167" spans="1:6" ht="12.75">
      <c r="A167" s="5"/>
      <c r="B167" s="38">
        <v>2310</v>
      </c>
      <c r="C167" s="79" t="s">
        <v>186</v>
      </c>
      <c r="D167" s="72">
        <v>1500</v>
      </c>
      <c r="E167" s="36">
        <v>1500</v>
      </c>
      <c r="F167" s="36">
        <f>(E167/D167*100)</f>
        <v>100</v>
      </c>
    </row>
    <row r="168" spans="1:6" ht="12.75">
      <c r="A168" s="5"/>
      <c r="B168" s="38"/>
      <c r="C168" s="79" t="s">
        <v>187</v>
      </c>
      <c r="D168" s="72"/>
      <c r="E168" s="36"/>
      <c r="F168" s="36"/>
    </row>
    <row r="169" spans="1:6" ht="12.75">
      <c r="A169" s="10"/>
      <c r="B169" s="23"/>
      <c r="C169" s="133" t="s">
        <v>188</v>
      </c>
      <c r="D169" s="73"/>
      <c r="E169" s="26"/>
      <c r="F169" s="26"/>
    </row>
    <row r="170" spans="1:6" ht="12.75">
      <c r="A170" s="139"/>
      <c r="B170" s="38">
        <v>2710</v>
      </c>
      <c r="C170" s="79" t="s">
        <v>150</v>
      </c>
      <c r="D170" s="72">
        <v>2710</v>
      </c>
      <c r="E170" s="36">
        <v>2710</v>
      </c>
      <c r="F170" s="36">
        <f t="shared" si="2"/>
        <v>100</v>
      </c>
    </row>
    <row r="171" spans="1:6" ht="12.75">
      <c r="A171" s="139"/>
      <c r="B171" s="38"/>
      <c r="C171" s="79" t="s">
        <v>151</v>
      </c>
      <c r="D171" s="72"/>
      <c r="E171" s="36"/>
      <c r="F171" s="36"/>
    </row>
    <row r="172" spans="1:6" ht="12.75">
      <c r="A172" s="200"/>
      <c r="B172" s="23"/>
      <c r="C172" s="133" t="s">
        <v>152</v>
      </c>
      <c r="D172" s="73"/>
      <c r="E172" s="26"/>
      <c r="F172" s="26"/>
    </row>
    <row r="173" spans="1:6" ht="12.75">
      <c r="A173" s="200"/>
      <c r="B173" s="12">
        <v>4170</v>
      </c>
      <c r="C173" s="80" t="s">
        <v>101</v>
      </c>
      <c r="D173" s="59">
        <v>51800</v>
      </c>
      <c r="E173" s="14">
        <v>51800</v>
      </c>
      <c r="F173" s="14">
        <f>(E173/D173*100)</f>
        <v>100</v>
      </c>
    </row>
    <row r="174" spans="1:6" ht="12.75">
      <c r="A174" s="198"/>
      <c r="B174" s="12">
        <v>4210</v>
      </c>
      <c r="C174" s="80" t="s">
        <v>14</v>
      </c>
      <c r="D174" s="59">
        <v>36000</v>
      </c>
      <c r="E174" s="14">
        <v>34938.25</v>
      </c>
      <c r="F174" s="14">
        <f t="shared" si="2"/>
        <v>97.05069444444445</v>
      </c>
    </row>
    <row r="175" spans="1:6" ht="12.75">
      <c r="A175" s="198"/>
      <c r="B175" s="12">
        <v>4300</v>
      </c>
      <c r="C175" s="80" t="s">
        <v>7</v>
      </c>
      <c r="D175" s="59">
        <v>38626</v>
      </c>
      <c r="E175" s="14">
        <v>36947.25</v>
      </c>
      <c r="F175" s="14">
        <f t="shared" si="2"/>
        <v>95.65383420493968</v>
      </c>
    </row>
    <row r="176" spans="1:6" ht="12.75">
      <c r="A176" s="139"/>
      <c r="B176" s="211">
        <v>4430</v>
      </c>
      <c r="C176" s="80" t="s">
        <v>18</v>
      </c>
      <c r="D176" s="59">
        <v>8200</v>
      </c>
      <c r="E176" s="14">
        <v>8186</v>
      </c>
      <c r="F176" s="14">
        <f t="shared" si="2"/>
        <v>99.82926829268293</v>
      </c>
    </row>
    <row r="177" spans="1:6" ht="12.75">
      <c r="A177" s="199"/>
      <c r="B177" s="38">
        <v>4750</v>
      </c>
      <c r="C177" s="79" t="s">
        <v>145</v>
      </c>
      <c r="D177" s="72">
        <v>634</v>
      </c>
      <c r="E177" s="36">
        <v>634</v>
      </c>
      <c r="F177" s="36">
        <f>(E177/D177*100)</f>
        <v>100</v>
      </c>
    </row>
    <row r="178" spans="1:6" ht="13.5" thickBot="1">
      <c r="A178" s="200"/>
      <c r="B178" s="1"/>
      <c r="C178" s="133" t="s">
        <v>146</v>
      </c>
      <c r="D178" s="58"/>
      <c r="E178" s="6"/>
      <c r="F178" s="6"/>
    </row>
    <row r="179" spans="1:6" ht="15.75">
      <c r="A179" s="37">
        <v>754</v>
      </c>
      <c r="B179" s="34"/>
      <c r="C179" s="37" t="s">
        <v>44</v>
      </c>
      <c r="D179" s="112">
        <f>SUM(D181,D184,D223,D227,D235)</f>
        <v>3807122</v>
      </c>
      <c r="E179" s="112">
        <f>SUM(E181,E184,E223,E227,E235)</f>
        <v>3800003.84</v>
      </c>
      <c r="F179" s="111">
        <f>(E179/D179*100)</f>
        <v>99.81303042035427</v>
      </c>
    </row>
    <row r="180" spans="1:6" ht="16.5" thickBot="1">
      <c r="A180" s="44"/>
      <c r="B180" s="42"/>
      <c r="C180" s="44" t="s">
        <v>43</v>
      </c>
      <c r="D180" s="152"/>
      <c r="E180" s="153"/>
      <c r="F180" s="43"/>
    </row>
    <row r="181" spans="1:6" ht="12.75">
      <c r="A181" s="31">
        <v>75405</v>
      </c>
      <c r="B181" s="32"/>
      <c r="C181" s="31" t="s">
        <v>136</v>
      </c>
      <c r="D181" s="154">
        <f>SUM(D182)</f>
        <v>19750</v>
      </c>
      <c r="E181" s="154">
        <f>SUM(E182)</f>
        <v>19750</v>
      </c>
      <c r="F181" s="61">
        <f t="shared" si="2"/>
        <v>100</v>
      </c>
    </row>
    <row r="182" spans="1:6" ht="12.75">
      <c r="A182" s="38"/>
      <c r="B182" s="35">
        <v>6170</v>
      </c>
      <c r="C182" s="38" t="s">
        <v>190</v>
      </c>
      <c r="D182" s="102">
        <v>19750</v>
      </c>
      <c r="E182" s="135">
        <v>19750</v>
      </c>
      <c r="F182" s="72">
        <f>(E182/D182*100)</f>
        <v>100</v>
      </c>
    </row>
    <row r="183" spans="1:6" ht="12.75">
      <c r="A183" s="23"/>
      <c r="B183" s="25"/>
      <c r="C183" s="23" t="s">
        <v>189</v>
      </c>
      <c r="D183" s="91"/>
      <c r="E183" s="130"/>
      <c r="F183" s="73"/>
    </row>
    <row r="184" spans="1:6" ht="12.75">
      <c r="A184" s="7">
        <v>75411</v>
      </c>
      <c r="B184" s="5"/>
      <c r="C184" s="7" t="s">
        <v>45</v>
      </c>
      <c r="D184" s="155">
        <f>SUM(D186:D222)</f>
        <v>3631320</v>
      </c>
      <c r="E184" s="155">
        <f>SUM(E186:E222)</f>
        <v>3631320</v>
      </c>
      <c r="F184" s="84">
        <f t="shared" si="2"/>
        <v>100</v>
      </c>
    </row>
    <row r="185" spans="1:6" ht="12.75">
      <c r="A185" s="9"/>
      <c r="B185" s="10"/>
      <c r="C185" s="9" t="s">
        <v>46</v>
      </c>
      <c r="D185" s="85"/>
      <c r="E185" s="143"/>
      <c r="F185" s="76"/>
    </row>
    <row r="186" spans="1:6" ht="12.75">
      <c r="A186" s="12"/>
      <c r="B186" s="13">
        <v>3020</v>
      </c>
      <c r="C186" s="188" t="s">
        <v>109</v>
      </c>
      <c r="D186" s="86">
        <v>2796.75</v>
      </c>
      <c r="E186" s="59">
        <v>2796.75</v>
      </c>
      <c r="F186" s="14">
        <f>(E186/D186*100)</f>
        <v>100</v>
      </c>
    </row>
    <row r="187" spans="1:6" ht="12.75">
      <c r="A187" s="38"/>
      <c r="B187" s="35">
        <v>3070</v>
      </c>
      <c r="C187" s="38" t="s">
        <v>125</v>
      </c>
      <c r="D187" s="102">
        <v>142932.52</v>
      </c>
      <c r="E187" s="135">
        <v>142932.52</v>
      </c>
      <c r="F187" s="72">
        <f t="shared" si="2"/>
        <v>100</v>
      </c>
    </row>
    <row r="188" spans="1:6" ht="12.75">
      <c r="A188" s="38"/>
      <c r="B188" s="35"/>
      <c r="C188" s="38" t="s">
        <v>126</v>
      </c>
      <c r="D188" s="102"/>
      <c r="E188" s="135"/>
      <c r="F188" s="72"/>
    </row>
    <row r="189" spans="1:6" ht="12.75">
      <c r="A189" s="12"/>
      <c r="B189" s="13">
        <v>4010</v>
      </c>
      <c r="C189" s="18" t="s">
        <v>8</v>
      </c>
      <c r="D189" s="86">
        <v>39221.7</v>
      </c>
      <c r="E189" s="92">
        <v>39221.7</v>
      </c>
      <c r="F189" s="59">
        <f t="shared" si="2"/>
        <v>100</v>
      </c>
    </row>
    <row r="190" spans="1:6" ht="12.75">
      <c r="A190" s="12"/>
      <c r="B190" s="13">
        <v>4040</v>
      </c>
      <c r="C190" s="18" t="s">
        <v>11</v>
      </c>
      <c r="D190" s="86">
        <v>3303.84</v>
      </c>
      <c r="E190" s="92">
        <v>3303.84</v>
      </c>
      <c r="F190" s="59">
        <f t="shared" si="2"/>
        <v>100</v>
      </c>
    </row>
    <row r="191" spans="1:6" ht="12.75">
      <c r="A191" s="19"/>
      <c r="B191" s="21">
        <v>4050</v>
      </c>
      <c r="C191" s="20" t="s">
        <v>130</v>
      </c>
      <c r="D191" s="90">
        <v>1945999.18</v>
      </c>
      <c r="E191" s="123">
        <v>1945999.18</v>
      </c>
      <c r="F191" s="69">
        <f t="shared" si="2"/>
        <v>100</v>
      </c>
    </row>
    <row r="192" spans="1:6" ht="12.75">
      <c r="A192" s="23"/>
      <c r="B192" s="25"/>
      <c r="C192" s="24" t="s">
        <v>131</v>
      </c>
      <c r="D192" s="91"/>
      <c r="E192" s="130"/>
      <c r="F192" s="73"/>
    </row>
    <row r="193" spans="1:6" ht="12.75">
      <c r="A193" s="19"/>
      <c r="B193" s="21">
        <v>4060</v>
      </c>
      <c r="C193" s="20" t="s">
        <v>132</v>
      </c>
      <c r="D193" s="90">
        <v>196698.37</v>
      </c>
      <c r="E193" s="123">
        <v>196698.37</v>
      </c>
      <c r="F193" s="69">
        <f t="shared" si="2"/>
        <v>100</v>
      </c>
    </row>
    <row r="194" spans="1:6" ht="12.75">
      <c r="A194" s="23"/>
      <c r="B194" s="25"/>
      <c r="C194" s="24" t="s">
        <v>133</v>
      </c>
      <c r="D194" s="91"/>
      <c r="E194" s="130"/>
      <c r="F194" s="73"/>
    </row>
    <row r="195" spans="1:6" ht="12.75">
      <c r="A195" s="19"/>
      <c r="B195" s="21">
        <v>4070</v>
      </c>
      <c r="C195" s="20" t="s">
        <v>127</v>
      </c>
      <c r="D195" s="90">
        <v>148435.35</v>
      </c>
      <c r="E195" s="123">
        <v>148435.35</v>
      </c>
      <c r="F195" s="69">
        <f t="shared" si="2"/>
        <v>100</v>
      </c>
    </row>
    <row r="196" spans="1:6" ht="12.75">
      <c r="A196" s="38"/>
      <c r="B196" s="35"/>
      <c r="C196" s="39" t="s">
        <v>128</v>
      </c>
      <c r="D196" s="102"/>
      <c r="E196" s="135"/>
      <c r="F196" s="72"/>
    </row>
    <row r="197" spans="1:6" ht="12.75">
      <c r="A197" s="38"/>
      <c r="B197" s="35"/>
      <c r="C197" s="39" t="s">
        <v>129</v>
      </c>
      <c r="D197" s="102"/>
      <c r="E197" s="135"/>
      <c r="F197" s="72"/>
    </row>
    <row r="198" spans="1:6" ht="12.75">
      <c r="A198" s="19"/>
      <c r="B198" s="170">
        <v>4080</v>
      </c>
      <c r="C198" s="136" t="s">
        <v>159</v>
      </c>
      <c r="D198" s="69">
        <v>6912</v>
      </c>
      <c r="E198" s="90">
        <v>6912</v>
      </c>
      <c r="F198" s="69">
        <f t="shared" si="2"/>
        <v>100</v>
      </c>
    </row>
    <row r="199" spans="1:6" ht="12.75">
      <c r="A199" s="38"/>
      <c r="B199" s="179"/>
      <c r="C199" s="79" t="s">
        <v>160</v>
      </c>
      <c r="D199" s="72"/>
      <c r="E199" s="102"/>
      <c r="F199" s="72"/>
    </row>
    <row r="200" spans="1:6" ht="12.75">
      <c r="A200" s="38"/>
      <c r="B200" s="163"/>
      <c r="C200" s="79" t="s">
        <v>161</v>
      </c>
      <c r="D200" s="73"/>
      <c r="E200" s="102"/>
      <c r="F200" s="72"/>
    </row>
    <row r="201" spans="1:6" ht="12.75">
      <c r="A201" s="12"/>
      <c r="B201" s="13">
        <v>4110</v>
      </c>
      <c r="C201" s="18" t="s">
        <v>12</v>
      </c>
      <c r="D201" s="86">
        <v>6751.69</v>
      </c>
      <c r="E201" s="92">
        <v>6751.69</v>
      </c>
      <c r="F201" s="59">
        <f t="shared" si="2"/>
        <v>100</v>
      </c>
    </row>
    <row r="202" spans="1:6" ht="12.75">
      <c r="A202" s="12"/>
      <c r="B202" s="13">
        <v>4120</v>
      </c>
      <c r="C202" s="18" t="s">
        <v>13</v>
      </c>
      <c r="D202" s="86">
        <v>860.27</v>
      </c>
      <c r="E202" s="92">
        <v>860.27</v>
      </c>
      <c r="F202" s="59">
        <f t="shared" si="2"/>
        <v>100</v>
      </c>
    </row>
    <row r="203" spans="1:6" ht="12.75">
      <c r="A203" s="19"/>
      <c r="B203" s="21">
        <v>4170</v>
      </c>
      <c r="C203" s="18" t="s">
        <v>101</v>
      </c>
      <c r="D203" s="118">
        <v>5700</v>
      </c>
      <c r="E203" s="142">
        <v>5700</v>
      </c>
      <c r="F203" s="119">
        <f>(E203/D203*100)</f>
        <v>100</v>
      </c>
    </row>
    <row r="204" spans="1:6" ht="12.75">
      <c r="A204" s="19"/>
      <c r="B204" s="21">
        <v>4180</v>
      </c>
      <c r="C204" s="20" t="s">
        <v>134</v>
      </c>
      <c r="D204" s="90">
        <v>76669.43</v>
      </c>
      <c r="E204" s="123">
        <v>76669.43</v>
      </c>
      <c r="F204" s="69">
        <f t="shared" si="2"/>
        <v>100</v>
      </c>
    </row>
    <row r="205" spans="1:6" ht="12.75">
      <c r="A205" s="23"/>
      <c r="B205" s="25"/>
      <c r="C205" s="24" t="s">
        <v>135</v>
      </c>
      <c r="D205" s="91"/>
      <c r="E205" s="130"/>
      <c r="F205" s="73"/>
    </row>
    <row r="206" spans="1:6" ht="12.75">
      <c r="A206" s="12"/>
      <c r="B206" s="13">
        <v>4210</v>
      </c>
      <c r="C206" s="18" t="s">
        <v>14</v>
      </c>
      <c r="D206" s="86">
        <v>189875</v>
      </c>
      <c r="E206" s="92">
        <v>189875</v>
      </c>
      <c r="F206" s="59">
        <f t="shared" si="2"/>
        <v>100</v>
      </c>
    </row>
    <row r="207" spans="1:6" ht="12.75">
      <c r="A207" s="12"/>
      <c r="B207" s="13">
        <v>4220</v>
      </c>
      <c r="C207" s="18" t="s">
        <v>47</v>
      </c>
      <c r="D207" s="86">
        <v>649.89</v>
      </c>
      <c r="E207" s="92">
        <v>649.89</v>
      </c>
      <c r="F207" s="59">
        <f t="shared" si="2"/>
        <v>100</v>
      </c>
    </row>
    <row r="208" spans="1:6" ht="12.75">
      <c r="A208" s="12"/>
      <c r="B208" s="13">
        <v>4250</v>
      </c>
      <c r="C208" s="18" t="s">
        <v>162</v>
      </c>
      <c r="D208" s="86">
        <v>59972.24</v>
      </c>
      <c r="E208" s="92">
        <v>59972.24</v>
      </c>
      <c r="F208" s="59">
        <f t="shared" si="2"/>
        <v>100</v>
      </c>
    </row>
    <row r="209" spans="1:6" ht="12.75">
      <c r="A209" s="12"/>
      <c r="B209" s="13">
        <v>4260</v>
      </c>
      <c r="C209" s="18" t="s">
        <v>15</v>
      </c>
      <c r="D209" s="86">
        <v>60189.58</v>
      </c>
      <c r="E209" s="92">
        <v>60189.58</v>
      </c>
      <c r="F209" s="59">
        <f t="shared" si="2"/>
        <v>100</v>
      </c>
    </row>
    <row r="210" spans="1:6" ht="12.75">
      <c r="A210" s="12"/>
      <c r="B210" s="13">
        <v>4270</v>
      </c>
      <c r="C210" s="18" t="s">
        <v>16</v>
      </c>
      <c r="D210" s="86">
        <v>97190.95</v>
      </c>
      <c r="E210" s="92">
        <v>97190.95</v>
      </c>
      <c r="F210" s="59">
        <f t="shared" si="2"/>
        <v>100</v>
      </c>
    </row>
    <row r="211" spans="1:6" ht="12.75">
      <c r="A211" s="12"/>
      <c r="B211" s="13">
        <v>4280</v>
      </c>
      <c r="C211" s="18" t="s">
        <v>28</v>
      </c>
      <c r="D211" s="86">
        <v>19314.4</v>
      </c>
      <c r="E211" s="92">
        <v>19314.4</v>
      </c>
      <c r="F211" s="59">
        <f t="shared" si="2"/>
        <v>100</v>
      </c>
    </row>
    <row r="212" spans="1:6" ht="12.75">
      <c r="A212" s="12"/>
      <c r="B212" s="13">
        <v>4300</v>
      </c>
      <c r="C212" s="18" t="s">
        <v>7</v>
      </c>
      <c r="D212" s="86">
        <v>50513.78</v>
      </c>
      <c r="E212" s="92">
        <v>50513.78</v>
      </c>
      <c r="F212" s="59">
        <f t="shared" si="2"/>
        <v>100</v>
      </c>
    </row>
    <row r="213" spans="1:6" ht="12.75">
      <c r="A213" s="12"/>
      <c r="B213" s="13">
        <v>4350</v>
      </c>
      <c r="C213" s="18" t="s">
        <v>102</v>
      </c>
      <c r="D213" s="86">
        <v>2415.36</v>
      </c>
      <c r="E213" s="92">
        <v>2415.36</v>
      </c>
      <c r="F213" s="59">
        <f t="shared" si="2"/>
        <v>100</v>
      </c>
    </row>
    <row r="214" spans="1:6" ht="12.75">
      <c r="A214" s="19"/>
      <c r="B214" s="170">
        <v>4360</v>
      </c>
      <c r="C214" s="136" t="s">
        <v>138</v>
      </c>
      <c r="D214" s="69">
        <v>8414.19</v>
      </c>
      <c r="E214" s="90">
        <v>8414.19</v>
      </c>
      <c r="F214" s="69">
        <f t="shared" si="2"/>
        <v>100</v>
      </c>
    </row>
    <row r="215" spans="1:6" ht="12.75">
      <c r="A215" s="38"/>
      <c r="B215" s="179"/>
      <c r="C215" s="79" t="s">
        <v>139</v>
      </c>
      <c r="D215" s="72"/>
      <c r="E215" s="102"/>
      <c r="F215" s="72"/>
    </row>
    <row r="216" spans="1:6" ht="12.75">
      <c r="A216" s="19"/>
      <c r="B216" s="170">
        <v>4370</v>
      </c>
      <c r="C216" s="136" t="s">
        <v>138</v>
      </c>
      <c r="D216" s="69">
        <v>4621.08</v>
      </c>
      <c r="E216" s="90">
        <v>4621.08</v>
      </c>
      <c r="F216" s="69">
        <f>(E216/D216*100)</f>
        <v>100</v>
      </c>
    </row>
    <row r="217" spans="1:6" ht="12.75">
      <c r="A217" s="23"/>
      <c r="B217" s="163"/>
      <c r="C217" s="133" t="s">
        <v>140</v>
      </c>
      <c r="D217" s="73"/>
      <c r="E217" s="91"/>
      <c r="F217" s="73"/>
    </row>
    <row r="218" spans="1:6" ht="12.75">
      <c r="A218" s="12"/>
      <c r="B218" s="13">
        <v>4410</v>
      </c>
      <c r="C218" s="18" t="s">
        <v>17</v>
      </c>
      <c r="D218" s="86">
        <v>6460.5</v>
      </c>
      <c r="E218" s="92">
        <v>6460.5</v>
      </c>
      <c r="F218" s="59">
        <f t="shared" si="2"/>
        <v>100</v>
      </c>
    </row>
    <row r="219" spans="1:6" ht="12.75">
      <c r="A219" s="12"/>
      <c r="B219" s="13">
        <v>4440</v>
      </c>
      <c r="C219" s="18" t="s">
        <v>19</v>
      </c>
      <c r="D219" s="86">
        <v>1710.07</v>
      </c>
      <c r="E219" s="92">
        <v>1710.07</v>
      </c>
      <c r="F219" s="59">
        <f t="shared" si="2"/>
        <v>100</v>
      </c>
    </row>
    <row r="220" spans="1:6" ht="12.75">
      <c r="A220" s="19"/>
      <c r="B220" s="21">
        <v>4480</v>
      </c>
      <c r="C220" s="20" t="s">
        <v>20</v>
      </c>
      <c r="D220" s="90">
        <v>12277.8</v>
      </c>
      <c r="E220" s="123">
        <v>12277.8</v>
      </c>
      <c r="F220" s="69">
        <f t="shared" si="2"/>
        <v>100</v>
      </c>
    </row>
    <row r="221" spans="1:6" ht="12.75">
      <c r="A221" s="12"/>
      <c r="B221" s="13">
        <v>4520</v>
      </c>
      <c r="C221" s="18" t="s">
        <v>49</v>
      </c>
      <c r="D221" s="86">
        <v>322.06</v>
      </c>
      <c r="E221" s="92">
        <v>322.06</v>
      </c>
      <c r="F221" s="59">
        <f t="shared" si="2"/>
        <v>100</v>
      </c>
    </row>
    <row r="222" spans="1:6" ht="12.75">
      <c r="A222" s="38"/>
      <c r="B222" s="57">
        <v>6060</v>
      </c>
      <c r="C222" s="131" t="s">
        <v>108</v>
      </c>
      <c r="D222" s="102">
        <v>541112</v>
      </c>
      <c r="E222" s="135">
        <v>541112</v>
      </c>
      <c r="F222" s="72">
        <f t="shared" si="2"/>
        <v>100</v>
      </c>
    </row>
    <row r="223" spans="1:6" ht="12.75">
      <c r="A223" s="15">
        <v>75412</v>
      </c>
      <c r="B223" s="46"/>
      <c r="C223" s="45" t="s">
        <v>177</v>
      </c>
      <c r="D223" s="78">
        <f>SUM(D224)</f>
        <v>1000</v>
      </c>
      <c r="E223" s="172">
        <f>SUM(E224)</f>
        <v>1000</v>
      </c>
      <c r="F223" s="70">
        <f>(E223/D223*100)</f>
        <v>100</v>
      </c>
    </row>
    <row r="224" spans="1:6" ht="12.75">
      <c r="A224" s="38"/>
      <c r="B224" s="21">
        <v>2710</v>
      </c>
      <c r="C224" s="20" t="s">
        <v>150</v>
      </c>
      <c r="D224" s="90">
        <v>1000</v>
      </c>
      <c r="E224" s="123">
        <v>1000</v>
      </c>
      <c r="F224" s="69">
        <f>(E224/D224*100)</f>
        <v>100</v>
      </c>
    </row>
    <row r="225" spans="1:6" ht="12.75">
      <c r="A225" s="38"/>
      <c r="B225" s="35"/>
      <c r="C225" s="39" t="s">
        <v>151</v>
      </c>
      <c r="D225" s="102"/>
      <c r="E225" s="135"/>
      <c r="F225" s="72"/>
    </row>
    <row r="226" spans="1:6" ht="12.75">
      <c r="A226" s="23"/>
      <c r="B226" s="25"/>
      <c r="C226" s="24" t="s">
        <v>152</v>
      </c>
      <c r="D226" s="91"/>
      <c r="E226" s="130"/>
      <c r="F226" s="73"/>
    </row>
    <row r="227" spans="1:6" ht="12.75">
      <c r="A227" s="45">
        <v>75414</v>
      </c>
      <c r="B227" s="46"/>
      <c r="C227" s="45" t="s">
        <v>191</v>
      </c>
      <c r="D227" s="78">
        <f>SUM(D228:D234)</f>
        <v>2000</v>
      </c>
      <c r="E227" s="172">
        <f>SUM(E228:E234)</f>
        <v>1007.59</v>
      </c>
      <c r="F227" s="70">
        <f>(E227/D227*100)</f>
        <v>50.3795</v>
      </c>
    </row>
    <row r="228" spans="1:6" ht="12.75">
      <c r="A228" s="12"/>
      <c r="B228" s="13">
        <v>4170</v>
      </c>
      <c r="C228" s="18" t="s">
        <v>101</v>
      </c>
      <c r="D228" s="95">
        <v>250</v>
      </c>
      <c r="E228" s="162">
        <v>0</v>
      </c>
      <c r="F228" s="59">
        <f>(E228/D228*100)</f>
        <v>0</v>
      </c>
    </row>
    <row r="229" spans="1:6" ht="12.75">
      <c r="A229" s="19"/>
      <c r="B229" s="13">
        <v>4210</v>
      </c>
      <c r="C229" s="18" t="s">
        <v>14</v>
      </c>
      <c r="D229" s="95">
        <v>1200</v>
      </c>
      <c r="E229" s="162">
        <v>983.19</v>
      </c>
      <c r="F229" s="59">
        <f>(E229/D229*100)</f>
        <v>81.9325</v>
      </c>
    </row>
    <row r="230" spans="1:6" ht="12.75">
      <c r="A230" s="12"/>
      <c r="B230" s="13">
        <v>4300</v>
      </c>
      <c r="C230" s="18" t="s">
        <v>7</v>
      </c>
      <c r="D230" s="86">
        <v>425.6</v>
      </c>
      <c r="E230" s="92">
        <v>0</v>
      </c>
      <c r="F230" s="59">
        <f>(E230/D230*100)</f>
        <v>0</v>
      </c>
    </row>
    <row r="231" spans="1:6" ht="12.75">
      <c r="A231" s="199"/>
      <c r="B231" s="19">
        <v>4740</v>
      </c>
      <c r="C231" s="136" t="s">
        <v>143</v>
      </c>
      <c r="D231" s="69">
        <v>24.4</v>
      </c>
      <c r="E231" s="22">
        <v>24.4</v>
      </c>
      <c r="F231" s="22">
        <f>(E231/D231*100)</f>
        <v>100</v>
      </c>
    </row>
    <row r="232" spans="1:6" ht="12.75">
      <c r="A232" s="139"/>
      <c r="B232" s="38"/>
      <c r="C232" s="79" t="s">
        <v>144</v>
      </c>
      <c r="D232" s="72"/>
      <c r="E232" s="36"/>
      <c r="F232" s="36"/>
    </row>
    <row r="233" spans="1:6" ht="12.75">
      <c r="A233" s="199"/>
      <c r="B233" s="19">
        <v>4750</v>
      </c>
      <c r="C233" s="136" t="s">
        <v>145</v>
      </c>
      <c r="D233" s="69">
        <v>100</v>
      </c>
      <c r="E233" s="22">
        <v>0</v>
      </c>
      <c r="F233" s="22">
        <f>(E233/D233*100)</f>
        <v>0</v>
      </c>
    </row>
    <row r="234" spans="1:6" ht="12.75">
      <c r="A234" s="200"/>
      <c r="B234" s="23"/>
      <c r="C234" s="133" t="s">
        <v>146</v>
      </c>
      <c r="D234" s="73"/>
      <c r="E234" s="26"/>
      <c r="F234" s="26"/>
    </row>
    <row r="235" spans="1:6" ht="12.75">
      <c r="A235" s="45">
        <v>75421</v>
      </c>
      <c r="B235" s="189"/>
      <c r="C235" s="15" t="s">
        <v>163</v>
      </c>
      <c r="D235" s="78">
        <f>SUM(D236:D254)</f>
        <v>153052</v>
      </c>
      <c r="E235" s="172">
        <f>SUM(E236:E254)</f>
        <v>146926.24999999997</v>
      </c>
      <c r="F235" s="70">
        <f>(E235/D235*100)</f>
        <v>95.99760212215455</v>
      </c>
    </row>
    <row r="236" spans="1:6" ht="12.75">
      <c r="A236" s="12"/>
      <c r="B236" s="13">
        <v>4010</v>
      </c>
      <c r="C236" s="18" t="s">
        <v>8</v>
      </c>
      <c r="D236" s="95">
        <v>110113</v>
      </c>
      <c r="E236" s="162">
        <v>106502.28</v>
      </c>
      <c r="F236" s="59">
        <f>(E236/D236*100)</f>
        <v>96.7208958070346</v>
      </c>
    </row>
    <row r="237" spans="1:6" ht="12.75">
      <c r="A237" s="12"/>
      <c r="B237" s="13">
        <v>4040</v>
      </c>
      <c r="C237" s="18" t="s">
        <v>11</v>
      </c>
      <c r="D237" s="95">
        <v>6025</v>
      </c>
      <c r="E237" s="162">
        <v>6024.14</v>
      </c>
      <c r="F237" s="59">
        <f>(E237/D237*100)</f>
        <v>99.98572614107884</v>
      </c>
    </row>
    <row r="238" spans="1:6" ht="12.75">
      <c r="A238" s="12"/>
      <c r="B238" s="13">
        <v>4110</v>
      </c>
      <c r="C238" s="18" t="s">
        <v>12</v>
      </c>
      <c r="D238" s="162">
        <v>17685</v>
      </c>
      <c r="E238" s="162">
        <v>17016.5</v>
      </c>
      <c r="F238" s="59">
        <f aca="true" t="shared" si="3" ref="F238:F244">(E238/D238*100)</f>
        <v>96.2199604184337</v>
      </c>
    </row>
    <row r="239" spans="1:6" ht="12.75">
      <c r="A239" s="23"/>
      <c r="B239" s="13">
        <v>4120</v>
      </c>
      <c r="C239" s="18" t="s">
        <v>13</v>
      </c>
      <c r="D239" s="100">
        <v>2963</v>
      </c>
      <c r="E239" s="100">
        <v>2903.67</v>
      </c>
      <c r="F239" s="59">
        <f t="shared" si="3"/>
        <v>97.99763752953088</v>
      </c>
    </row>
    <row r="240" spans="1:6" ht="12.75">
      <c r="A240" s="12"/>
      <c r="B240" s="13">
        <v>4210</v>
      </c>
      <c r="C240" s="18" t="s">
        <v>14</v>
      </c>
      <c r="D240" s="86">
        <v>180</v>
      </c>
      <c r="E240" s="92">
        <v>175.72</v>
      </c>
      <c r="F240" s="59">
        <f t="shared" si="3"/>
        <v>97.62222222222222</v>
      </c>
    </row>
    <row r="241" spans="1:6" ht="12.75">
      <c r="A241" s="12"/>
      <c r="B241" s="13">
        <v>4280</v>
      </c>
      <c r="C241" s="18" t="s">
        <v>28</v>
      </c>
      <c r="D241" s="86">
        <v>77</v>
      </c>
      <c r="E241" s="92">
        <v>77</v>
      </c>
      <c r="F241" s="73">
        <f t="shared" si="3"/>
        <v>100</v>
      </c>
    </row>
    <row r="242" spans="1:6" ht="12.75">
      <c r="A242" s="12"/>
      <c r="B242" s="13">
        <v>4300</v>
      </c>
      <c r="C242" s="18" t="s">
        <v>7</v>
      </c>
      <c r="D242" s="86">
        <v>235</v>
      </c>
      <c r="E242" s="59">
        <v>234.44</v>
      </c>
      <c r="F242" s="14">
        <f>(E242/D242*100)</f>
        <v>99.76170212765958</v>
      </c>
    </row>
    <row r="243" spans="1:6" ht="12" customHeight="1">
      <c r="A243" s="12"/>
      <c r="B243" s="13">
        <v>4350</v>
      </c>
      <c r="C243" s="18" t="s">
        <v>102</v>
      </c>
      <c r="D243" s="86">
        <v>800</v>
      </c>
      <c r="E243" s="92">
        <v>768.05</v>
      </c>
      <c r="F243" s="59">
        <f t="shared" si="3"/>
        <v>96.00625</v>
      </c>
    </row>
    <row r="244" spans="1:6" ht="12" customHeight="1">
      <c r="A244" s="19"/>
      <c r="B244" s="170">
        <v>4360</v>
      </c>
      <c r="C244" s="136" t="s">
        <v>138</v>
      </c>
      <c r="D244" s="69">
        <v>1830</v>
      </c>
      <c r="E244" s="90">
        <v>1695.06</v>
      </c>
      <c r="F244" s="69">
        <f t="shared" si="3"/>
        <v>92.62622950819673</v>
      </c>
    </row>
    <row r="245" spans="1:6" ht="12" customHeight="1">
      <c r="A245" s="38"/>
      <c r="B245" s="179"/>
      <c r="C245" s="79" t="s">
        <v>139</v>
      </c>
      <c r="D245" s="72"/>
      <c r="E245" s="102"/>
      <c r="F245" s="73"/>
    </row>
    <row r="246" spans="1:6" ht="12" customHeight="1">
      <c r="A246" s="19"/>
      <c r="B246" s="170">
        <v>4370</v>
      </c>
      <c r="C246" s="136" t="s">
        <v>138</v>
      </c>
      <c r="D246" s="69">
        <v>1440</v>
      </c>
      <c r="E246" s="90">
        <v>1305.77</v>
      </c>
      <c r="F246" s="72">
        <f>(E246/D246*100)</f>
        <v>90.67847222222221</v>
      </c>
    </row>
    <row r="247" spans="1:6" ht="12" customHeight="1">
      <c r="A247" s="23"/>
      <c r="B247" s="163"/>
      <c r="C247" s="133" t="s">
        <v>140</v>
      </c>
      <c r="D247" s="73"/>
      <c r="E247" s="91"/>
      <c r="F247" s="72"/>
    </row>
    <row r="248" spans="1:6" ht="12" customHeight="1">
      <c r="A248" s="12"/>
      <c r="B248" s="164">
        <v>4400</v>
      </c>
      <c r="C248" s="80" t="s">
        <v>156</v>
      </c>
      <c r="D248" s="59">
        <v>6623</v>
      </c>
      <c r="E248" s="86">
        <v>5289</v>
      </c>
      <c r="F248" s="69">
        <f>(E248/D248*100)</f>
        <v>79.85807036086365</v>
      </c>
    </row>
    <row r="249" spans="1:6" ht="12" customHeight="1">
      <c r="A249" s="12"/>
      <c r="B249" s="164">
        <v>4410</v>
      </c>
      <c r="C249" s="18" t="s">
        <v>17</v>
      </c>
      <c r="D249" s="59">
        <v>1400</v>
      </c>
      <c r="E249" s="86">
        <v>1326.5</v>
      </c>
      <c r="F249" s="59">
        <f>(E249/D249*100)</f>
        <v>94.75</v>
      </c>
    </row>
    <row r="250" spans="1:6" ht="12" customHeight="1">
      <c r="A250" s="12"/>
      <c r="B250" s="164">
        <v>4440</v>
      </c>
      <c r="C250" s="18" t="s">
        <v>19</v>
      </c>
      <c r="D250" s="59">
        <v>3001</v>
      </c>
      <c r="E250" s="86">
        <v>3000.12</v>
      </c>
      <c r="F250" s="59">
        <f>(E250/D250*100)</f>
        <v>99.97067644118627</v>
      </c>
    </row>
    <row r="251" spans="1:6" ht="12" customHeight="1">
      <c r="A251" s="38"/>
      <c r="B251" s="181">
        <v>4700</v>
      </c>
      <c r="C251" s="140" t="s">
        <v>141</v>
      </c>
      <c r="D251" s="72">
        <v>580</v>
      </c>
      <c r="E251" s="102">
        <v>580</v>
      </c>
      <c r="F251" s="72">
        <f>(E251/D251*100)</f>
        <v>100</v>
      </c>
    </row>
    <row r="252" spans="1:6" ht="12" customHeight="1">
      <c r="A252" s="38"/>
      <c r="B252" s="179"/>
      <c r="C252" s="140" t="s">
        <v>142</v>
      </c>
      <c r="D252" s="72"/>
      <c r="E252" s="102"/>
      <c r="F252" s="72"/>
    </row>
    <row r="253" spans="1:6" ht="12" customHeight="1">
      <c r="A253" s="19"/>
      <c r="B253" s="170">
        <v>4750</v>
      </c>
      <c r="C253" s="136" t="s">
        <v>145</v>
      </c>
      <c r="D253" s="69">
        <v>100</v>
      </c>
      <c r="E253" s="90">
        <v>28</v>
      </c>
      <c r="F253" s="69">
        <f>(E253/D253*100)</f>
        <v>28.000000000000004</v>
      </c>
    </row>
    <row r="254" spans="1:6" ht="12" customHeight="1" thickBot="1">
      <c r="A254" s="23"/>
      <c r="B254" s="163"/>
      <c r="C254" s="133" t="s">
        <v>146</v>
      </c>
      <c r="D254" s="73"/>
      <c r="E254" s="91"/>
      <c r="F254" s="73"/>
    </row>
    <row r="255" spans="1:6" ht="16.5" thickBot="1">
      <c r="A255" s="28">
        <v>757</v>
      </c>
      <c r="B255" s="177"/>
      <c r="C255" s="29" t="s">
        <v>50</v>
      </c>
      <c r="D255" s="93">
        <f>SUM(D256,D262)</f>
        <v>1682298.69</v>
      </c>
      <c r="E255" s="93">
        <f>SUM(E256,E262)</f>
        <v>382947.83999999997</v>
      </c>
      <c r="F255" s="93">
        <f>(E255/D255*100)</f>
        <v>22.7633679010949</v>
      </c>
    </row>
    <row r="256" spans="1:6" ht="12.75">
      <c r="A256" s="45">
        <v>75702</v>
      </c>
      <c r="B256" s="46"/>
      <c r="C256" s="45" t="s">
        <v>118</v>
      </c>
      <c r="D256" s="112">
        <f>SUM(D258:D259)</f>
        <v>524056.69</v>
      </c>
      <c r="E256" s="112">
        <f>SUM(E258:E259)</f>
        <v>382947.83999999997</v>
      </c>
      <c r="F256" s="47">
        <f t="shared" si="2"/>
        <v>73.07374322423018</v>
      </c>
    </row>
    <row r="257" spans="1:6" ht="15.75">
      <c r="A257" s="9"/>
      <c r="B257" s="10"/>
      <c r="C257" s="9" t="s">
        <v>119</v>
      </c>
      <c r="D257" s="108"/>
      <c r="E257" s="108"/>
      <c r="F257" s="107"/>
    </row>
    <row r="258" spans="1:6" ht="12.75">
      <c r="A258" s="7"/>
      <c r="B258" s="13">
        <v>4300</v>
      </c>
      <c r="C258" s="18" t="s">
        <v>7</v>
      </c>
      <c r="D258" s="59">
        <v>137131.44</v>
      </c>
      <c r="E258" s="59">
        <v>133474.75</v>
      </c>
      <c r="F258" s="14">
        <f>(E258/D258*100)</f>
        <v>97.33344155067576</v>
      </c>
    </row>
    <row r="259" spans="1:6" ht="12.75">
      <c r="A259" s="19"/>
      <c r="B259" s="21">
        <v>8070</v>
      </c>
      <c r="C259" s="19" t="s">
        <v>120</v>
      </c>
      <c r="D259" s="71">
        <v>386925.25</v>
      </c>
      <c r="E259" s="71">
        <v>249473.09</v>
      </c>
      <c r="F259" s="22">
        <f t="shared" si="2"/>
        <v>64.4757844053858</v>
      </c>
    </row>
    <row r="260" spans="1:6" ht="12.75">
      <c r="A260" s="38"/>
      <c r="B260" s="35"/>
      <c r="C260" s="38" t="s">
        <v>121</v>
      </c>
      <c r="D260" s="71"/>
      <c r="E260" s="71"/>
      <c r="F260" s="98"/>
    </row>
    <row r="261" spans="1:6" ht="12.75">
      <c r="A261" s="23"/>
      <c r="B261" s="25"/>
      <c r="C261" s="23" t="s">
        <v>122</v>
      </c>
      <c r="D261" s="71"/>
      <c r="E261" s="71"/>
      <c r="F261" s="98"/>
    </row>
    <row r="262" spans="1:6" ht="12.75">
      <c r="A262" s="45">
        <v>75704</v>
      </c>
      <c r="B262" s="46"/>
      <c r="C262" s="45" t="s">
        <v>51</v>
      </c>
      <c r="D262" s="70">
        <f>SUM(D264:D265)</f>
        <v>1158242</v>
      </c>
      <c r="E262" s="70">
        <f>SUM(E264:E265)</f>
        <v>0</v>
      </c>
      <c r="F262" s="47">
        <f t="shared" si="2"/>
        <v>0</v>
      </c>
    </row>
    <row r="263" spans="1:6" ht="12.75">
      <c r="A263" s="9"/>
      <c r="B263" s="10"/>
      <c r="C263" s="9" t="s">
        <v>52</v>
      </c>
      <c r="D263" s="76"/>
      <c r="E263" s="76"/>
      <c r="F263" s="11"/>
    </row>
    <row r="264" spans="1:6" ht="12.75">
      <c r="A264" s="19"/>
      <c r="B264" s="21">
        <v>8020</v>
      </c>
      <c r="C264" s="19" t="s">
        <v>53</v>
      </c>
      <c r="D264" s="69">
        <v>1158242</v>
      </c>
      <c r="E264" s="69">
        <v>0</v>
      </c>
      <c r="F264" s="22">
        <f t="shared" si="2"/>
        <v>0</v>
      </c>
    </row>
    <row r="265" spans="1:6" ht="13.5" thickBot="1">
      <c r="A265" s="23"/>
      <c r="B265" s="25"/>
      <c r="C265" s="23" t="s">
        <v>54</v>
      </c>
      <c r="D265" s="58"/>
      <c r="E265" s="58"/>
      <c r="F265" s="26"/>
    </row>
    <row r="266" spans="1:6" ht="16.5" thickBot="1">
      <c r="A266" s="28">
        <v>758</v>
      </c>
      <c r="B266" s="177"/>
      <c r="C266" s="29" t="s">
        <v>192</v>
      </c>
      <c r="D266" s="93">
        <f>SUM(D267)</f>
        <v>18900</v>
      </c>
      <c r="E266" s="93">
        <f>SUM(E267)</f>
        <v>0</v>
      </c>
      <c r="F266" s="93">
        <f>(E266/D266*100)</f>
        <v>0</v>
      </c>
    </row>
    <row r="267" spans="1:6" ht="12.75">
      <c r="A267" s="31">
        <v>75818</v>
      </c>
      <c r="B267" s="46"/>
      <c r="C267" s="45" t="s">
        <v>193</v>
      </c>
      <c r="D267" s="112">
        <f>SUM(D268)</f>
        <v>18900</v>
      </c>
      <c r="E267" s="112">
        <f>SUM(E268)</f>
        <v>0</v>
      </c>
      <c r="F267" s="47">
        <f>(E267/D267*100)</f>
        <v>0</v>
      </c>
    </row>
    <row r="268" spans="1:6" ht="13.5" thickBot="1">
      <c r="A268" s="7"/>
      <c r="B268" s="13">
        <v>4810</v>
      </c>
      <c r="C268" s="18" t="s">
        <v>164</v>
      </c>
      <c r="D268" s="86">
        <v>18900</v>
      </c>
      <c r="E268" s="59">
        <v>0</v>
      </c>
      <c r="F268" s="14">
        <f>(E268/D268*100)</f>
        <v>0</v>
      </c>
    </row>
    <row r="269" spans="1:6" ht="16.5" thickBot="1">
      <c r="A269" s="28">
        <v>801</v>
      </c>
      <c r="B269" s="29"/>
      <c r="C269" s="28" t="s">
        <v>55</v>
      </c>
      <c r="D269" s="125">
        <f>SUM(D270,D297,D305,D311,D336,D371,D378,D405,D427,D435)</f>
        <v>12464074.11</v>
      </c>
      <c r="E269" s="94">
        <f>SUM(E270,E297,E305,E311,E336,E371,E378,E405,E427,E435)</f>
        <v>12230138.540000001</v>
      </c>
      <c r="F269" s="93">
        <f>(E269/D269*100)</f>
        <v>98.12312115657022</v>
      </c>
    </row>
    <row r="270" spans="1:6" ht="12.75">
      <c r="A270" s="197">
        <v>80102</v>
      </c>
      <c r="B270" s="31"/>
      <c r="C270" s="32" t="s">
        <v>58</v>
      </c>
      <c r="D270" s="61">
        <f>SUM(D271:D296)</f>
        <v>773302</v>
      </c>
      <c r="E270" s="61">
        <f>SUM(E271:E296)</f>
        <v>757058.3</v>
      </c>
      <c r="F270" s="61">
        <f t="shared" si="2"/>
        <v>97.89943644268347</v>
      </c>
    </row>
    <row r="271" spans="1:6" ht="12.75">
      <c r="A271" s="139"/>
      <c r="B271" s="38">
        <v>3020</v>
      </c>
      <c r="C271" s="35" t="s">
        <v>109</v>
      </c>
      <c r="D271" s="72">
        <v>6369</v>
      </c>
      <c r="E271" s="72">
        <v>6336.34</v>
      </c>
      <c r="F271" s="72">
        <f t="shared" si="2"/>
        <v>99.48720364264406</v>
      </c>
    </row>
    <row r="272" spans="1:6" ht="12.75">
      <c r="A272" s="198"/>
      <c r="B272" s="12">
        <v>4010</v>
      </c>
      <c r="C272" s="80" t="s">
        <v>8</v>
      </c>
      <c r="D272" s="59">
        <v>491120</v>
      </c>
      <c r="E272" s="59">
        <v>485394.97</v>
      </c>
      <c r="F272" s="59">
        <f t="shared" si="2"/>
        <v>98.83429100830755</v>
      </c>
    </row>
    <row r="273" spans="1:6" ht="12.75">
      <c r="A273" s="198"/>
      <c r="B273" s="12">
        <v>4040</v>
      </c>
      <c r="C273" s="80" t="s">
        <v>11</v>
      </c>
      <c r="D273" s="59">
        <v>34695</v>
      </c>
      <c r="E273" s="59">
        <v>34694.96</v>
      </c>
      <c r="F273" s="59">
        <f t="shared" si="2"/>
        <v>99.99988470961233</v>
      </c>
    </row>
    <row r="274" spans="1:6" ht="12.75">
      <c r="A274" s="200"/>
      <c r="B274" s="23">
        <v>4110</v>
      </c>
      <c r="C274" s="133" t="s">
        <v>12</v>
      </c>
      <c r="D274" s="73">
        <v>82154</v>
      </c>
      <c r="E274" s="73">
        <v>77598.67</v>
      </c>
      <c r="F274" s="73">
        <f t="shared" si="2"/>
        <v>94.45513304282201</v>
      </c>
    </row>
    <row r="275" spans="1:6" ht="12.75">
      <c r="A275" s="198"/>
      <c r="B275" s="12">
        <v>4120</v>
      </c>
      <c r="C275" s="80" t="s">
        <v>13</v>
      </c>
      <c r="D275" s="59">
        <v>13092</v>
      </c>
      <c r="E275" s="59">
        <v>12564.98</v>
      </c>
      <c r="F275" s="59">
        <f t="shared" si="2"/>
        <v>95.97448823709135</v>
      </c>
    </row>
    <row r="276" spans="1:6" ht="12.75">
      <c r="A276" s="200"/>
      <c r="B276" s="23">
        <v>4170</v>
      </c>
      <c r="C276" s="80" t="s">
        <v>101</v>
      </c>
      <c r="D276" s="73">
        <v>4000</v>
      </c>
      <c r="E276" s="73">
        <v>3280</v>
      </c>
      <c r="F276" s="73">
        <f t="shared" si="2"/>
        <v>82</v>
      </c>
    </row>
    <row r="277" spans="1:6" ht="12.75">
      <c r="A277" s="200"/>
      <c r="B277" s="23">
        <v>4210</v>
      </c>
      <c r="C277" s="133" t="s">
        <v>14</v>
      </c>
      <c r="D277" s="73">
        <v>39265</v>
      </c>
      <c r="E277" s="73">
        <v>38974.98</v>
      </c>
      <c r="F277" s="73">
        <f t="shared" si="2"/>
        <v>99.26137781739463</v>
      </c>
    </row>
    <row r="278" spans="1:6" ht="12.75">
      <c r="A278" s="199"/>
      <c r="B278" s="19">
        <v>4240</v>
      </c>
      <c r="C278" s="136" t="s">
        <v>57</v>
      </c>
      <c r="D278" s="69">
        <v>2146</v>
      </c>
      <c r="E278" s="69">
        <v>2145.64</v>
      </c>
      <c r="F278" s="69">
        <f t="shared" si="2"/>
        <v>99.98322460391425</v>
      </c>
    </row>
    <row r="279" spans="1:6" ht="12.75">
      <c r="A279" s="200"/>
      <c r="B279" s="23"/>
      <c r="C279" s="133" t="s">
        <v>56</v>
      </c>
      <c r="D279" s="73"/>
      <c r="E279" s="73"/>
      <c r="F279" s="73"/>
    </row>
    <row r="280" spans="1:6" ht="12.75">
      <c r="A280" s="198"/>
      <c r="B280" s="12">
        <v>4260</v>
      </c>
      <c r="C280" s="80" t="s">
        <v>15</v>
      </c>
      <c r="D280" s="59">
        <v>6000</v>
      </c>
      <c r="E280" s="59">
        <v>5548.45</v>
      </c>
      <c r="F280" s="59">
        <f t="shared" si="2"/>
        <v>92.47416666666666</v>
      </c>
    </row>
    <row r="281" spans="1:6" ht="12.75">
      <c r="A281" s="198"/>
      <c r="B281" s="12">
        <v>4270</v>
      </c>
      <c r="C281" s="80" t="s">
        <v>16</v>
      </c>
      <c r="D281" s="59">
        <v>3000</v>
      </c>
      <c r="E281" s="59">
        <v>2362.62</v>
      </c>
      <c r="F281" s="59">
        <f t="shared" si="2"/>
        <v>78.754</v>
      </c>
    </row>
    <row r="282" spans="1:6" ht="12.75">
      <c r="A282" s="198"/>
      <c r="B282" s="12">
        <v>4280</v>
      </c>
      <c r="C282" s="80" t="s">
        <v>28</v>
      </c>
      <c r="D282" s="59">
        <v>1600</v>
      </c>
      <c r="E282" s="59">
        <v>1360</v>
      </c>
      <c r="F282" s="59">
        <f t="shared" si="2"/>
        <v>85</v>
      </c>
    </row>
    <row r="283" spans="1:6" ht="12.75">
      <c r="A283" s="198"/>
      <c r="B283" s="12">
        <v>4300</v>
      </c>
      <c r="C283" s="80" t="s">
        <v>7</v>
      </c>
      <c r="D283" s="59">
        <v>5002</v>
      </c>
      <c r="E283" s="59">
        <v>3731.77</v>
      </c>
      <c r="F283" s="59">
        <f t="shared" si="2"/>
        <v>74.60555777688924</v>
      </c>
    </row>
    <row r="284" spans="1:6" ht="12.75">
      <c r="A284" s="198"/>
      <c r="B284" s="12">
        <v>4350</v>
      </c>
      <c r="C284" s="80" t="s">
        <v>102</v>
      </c>
      <c r="D284" s="59">
        <v>1600</v>
      </c>
      <c r="E284" s="59">
        <v>1315.04</v>
      </c>
      <c r="F284" s="59">
        <f t="shared" si="2"/>
        <v>82.19</v>
      </c>
    </row>
    <row r="285" spans="1:6" ht="12.75">
      <c r="A285" s="199"/>
      <c r="B285" s="19">
        <v>4370</v>
      </c>
      <c r="C285" s="136" t="s">
        <v>138</v>
      </c>
      <c r="D285" s="69">
        <v>3350</v>
      </c>
      <c r="E285" s="69">
        <v>2769.74</v>
      </c>
      <c r="F285" s="69">
        <f t="shared" si="2"/>
        <v>82.67880597014926</v>
      </c>
    </row>
    <row r="286" spans="1:6" ht="12.75">
      <c r="A286" s="200"/>
      <c r="B286" s="23"/>
      <c r="C286" s="133" t="s">
        <v>140</v>
      </c>
      <c r="D286" s="73"/>
      <c r="E286" s="73"/>
      <c r="F286" s="73"/>
    </row>
    <row r="287" spans="1:6" ht="12.75">
      <c r="A287" s="198"/>
      <c r="B287" s="12">
        <v>4400</v>
      </c>
      <c r="C287" s="80" t="s">
        <v>156</v>
      </c>
      <c r="D287" s="59">
        <v>38400</v>
      </c>
      <c r="E287" s="59">
        <v>38337.36</v>
      </c>
      <c r="F287" s="69">
        <f t="shared" si="2"/>
        <v>99.836875</v>
      </c>
    </row>
    <row r="288" spans="1:6" ht="12.75">
      <c r="A288" s="198"/>
      <c r="B288" s="12">
        <v>4410</v>
      </c>
      <c r="C288" s="80" t="s">
        <v>17</v>
      </c>
      <c r="D288" s="59">
        <v>2000</v>
      </c>
      <c r="E288" s="59">
        <v>1713.15</v>
      </c>
      <c r="F288" s="59">
        <f t="shared" si="2"/>
        <v>85.65750000000001</v>
      </c>
    </row>
    <row r="289" spans="1:6" ht="12.75">
      <c r="A289" s="198"/>
      <c r="B289" s="12">
        <v>4430</v>
      </c>
      <c r="C289" s="80" t="s">
        <v>18</v>
      </c>
      <c r="D289" s="59">
        <v>2586</v>
      </c>
      <c r="E289" s="59">
        <v>2586</v>
      </c>
      <c r="F289" s="59">
        <f t="shared" si="2"/>
        <v>100</v>
      </c>
    </row>
    <row r="290" spans="1:6" ht="12.75">
      <c r="A290" s="198"/>
      <c r="B290" s="12">
        <v>4440</v>
      </c>
      <c r="C290" s="80" t="s">
        <v>19</v>
      </c>
      <c r="D290" s="59">
        <v>25284</v>
      </c>
      <c r="E290" s="59">
        <v>25284</v>
      </c>
      <c r="F290" s="59">
        <f t="shared" si="2"/>
        <v>100</v>
      </c>
    </row>
    <row r="291" spans="1:6" ht="12.75">
      <c r="A291" s="199"/>
      <c r="B291" s="202">
        <v>4700</v>
      </c>
      <c r="C291" s="140" t="s">
        <v>141</v>
      </c>
      <c r="D291" s="72">
        <v>1150</v>
      </c>
      <c r="E291" s="72">
        <v>963</v>
      </c>
      <c r="F291" s="72">
        <f t="shared" si="2"/>
        <v>83.73913043478261</v>
      </c>
    </row>
    <row r="292" spans="1:6" ht="12.75">
      <c r="A292" s="139"/>
      <c r="B292" s="38"/>
      <c r="C292" s="140" t="s">
        <v>142</v>
      </c>
      <c r="D292" s="72"/>
      <c r="E292" s="72"/>
      <c r="F292" s="72"/>
    </row>
    <row r="293" spans="1:6" ht="12.75">
      <c r="A293" s="199"/>
      <c r="B293" s="19">
        <v>4740</v>
      </c>
      <c r="C293" s="136" t="s">
        <v>143</v>
      </c>
      <c r="D293" s="69">
        <v>1035</v>
      </c>
      <c r="E293" s="69">
        <v>1034.8</v>
      </c>
      <c r="F293" s="69">
        <f>(E293/D293*100)</f>
        <v>99.98067632850241</v>
      </c>
    </row>
    <row r="294" spans="1:6" ht="12.75">
      <c r="A294" s="139"/>
      <c r="B294" s="38"/>
      <c r="C294" s="79" t="s">
        <v>144</v>
      </c>
      <c r="D294" s="72"/>
      <c r="E294" s="72"/>
      <c r="F294" s="72"/>
    </row>
    <row r="295" spans="1:6" ht="12.75">
      <c r="A295" s="199"/>
      <c r="B295" s="19">
        <v>4750</v>
      </c>
      <c r="C295" s="136" t="s">
        <v>145</v>
      </c>
      <c r="D295" s="69">
        <v>9454</v>
      </c>
      <c r="E295" s="69">
        <v>9061.83</v>
      </c>
      <c r="F295" s="69">
        <f>(E295/D295*100)</f>
        <v>95.85180875819759</v>
      </c>
    </row>
    <row r="296" spans="1:6" ht="12.75">
      <c r="A296" s="200"/>
      <c r="B296" s="23"/>
      <c r="C296" s="133" t="s">
        <v>146</v>
      </c>
      <c r="D296" s="73"/>
      <c r="E296" s="73"/>
      <c r="F296" s="73"/>
    </row>
    <row r="297" spans="1:6" ht="12.75">
      <c r="A297" s="189">
        <v>80110</v>
      </c>
      <c r="B297" s="15"/>
      <c r="C297" s="16" t="s">
        <v>59</v>
      </c>
      <c r="D297" s="77">
        <f>SUM(D298:D304)</f>
        <v>827072.5800000001</v>
      </c>
      <c r="E297" s="77">
        <f>SUM(E298:E304)</f>
        <v>823258.6100000001</v>
      </c>
      <c r="F297" s="77">
        <f t="shared" si="2"/>
        <v>99.53885909263248</v>
      </c>
    </row>
    <row r="298" spans="1:6" ht="12.75">
      <c r="A298" s="199"/>
      <c r="B298" s="19">
        <v>3020</v>
      </c>
      <c r="C298" s="21" t="s">
        <v>109</v>
      </c>
      <c r="D298" s="69">
        <v>24563</v>
      </c>
      <c r="E298" s="69">
        <v>23410.5</v>
      </c>
      <c r="F298" s="69">
        <f t="shared" si="2"/>
        <v>95.30798355249766</v>
      </c>
    </row>
    <row r="299" spans="1:6" ht="12.75">
      <c r="A299" s="198"/>
      <c r="B299" s="12">
        <v>4010</v>
      </c>
      <c r="C299" s="80" t="s">
        <v>8</v>
      </c>
      <c r="D299" s="59">
        <v>553917</v>
      </c>
      <c r="E299" s="59">
        <v>552330.29</v>
      </c>
      <c r="F299" s="59">
        <f t="shared" si="2"/>
        <v>99.71354733651432</v>
      </c>
    </row>
    <row r="300" spans="1:6" ht="12.75">
      <c r="A300" s="198"/>
      <c r="B300" s="12">
        <v>4040</v>
      </c>
      <c r="C300" s="80" t="s">
        <v>11</v>
      </c>
      <c r="D300" s="59">
        <v>37601</v>
      </c>
      <c r="E300" s="59">
        <v>37600.28</v>
      </c>
      <c r="F300" s="59">
        <f t="shared" si="2"/>
        <v>99.99808515730965</v>
      </c>
    </row>
    <row r="301" spans="1:6" ht="12.75">
      <c r="A301" s="198"/>
      <c r="B301" s="12">
        <v>4110</v>
      </c>
      <c r="C301" s="80" t="s">
        <v>12</v>
      </c>
      <c r="D301" s="59">
        <v>93855.28</v>
      </c>
      <c r="E301" s="59">
        <v>93206.84</v>
      </c>
      <c r="F301" s="59">
        <f t="shared" si="2"/>
        <v>99.30910653082063</v>
      </c>
    </row>
    <row r="302" spans="1:6" ht="12.75">
      <c r="A302" s="198"/>
      <c r="B302" s="12">
        <v>4120</v>
      </c>
      <c r="C302" s="80" t="s">
        <v>13</v>
      </c>
      <c r="D302" s="59">
        <v>14123.3</v>
      </c>
      <c r="E302" s="59">
        <v>13903.77</v>
      </c>
      <c r="F302" s="59">
        <f t="shared" si="2"/>
        <v>98.44561823369892</v>
      </c>
    </row>
    <row r="303" spans="1:6" ht="12.75">
      <c r="A303" s="198"/>
      <c r="B303" s="12">
        <v>4300</v>
      </c>
      <c r="C303" s="80" t="s">
        <v>7</v>
      </c>
      <c r="D303" s="59">
        <v>63643</v>
      </c>
      <c r="E303" s="59">
        <v>63436.93</v>
      </c>
      <c r="F303" s="59">
        <f t="shared" si="2"/>
        <v>99.67620948101127</v>
      </c>
    </row>
    <row r="304" spans="1:6" ht="12.75">
      <c r="A304" s="198"/>
      <c r="B304" s="12">
        <v>4440</v>
      </c>
      <c r="C304" s="80" t="s">
        <v>19</v>
      </c>
      <c r="D304" s="59">
        <v>39370</v>
      </c>
      <c r="E304" s="59">
        <v>39370</v>
      </c>
      <c r="F304" s="59">
        <f t="shared" si="2"/>
        <v>100</v>
      </c>
    </row>
    <row r="305" spans="1:6" ht="12.75">
      <c r="A305" s="189">
        <v>80111</v>
      </c>
      <c r="B305" s="15"/>
      <c r="C305" s="16" t="s">
        <v>60</v>
      </c>
      <c r="D305" s="77">
        <f>SUM(D306:D310)</f>
        <v>491563.3</v>
      </c>
      <c r="E305" s="77">
        <f>SUM(E306:E310)</f>
        <v>483457.22</v>
      </c>
      <c r="F305" s="77">
        <f t="shared" si="2"/>
        <v>98.35095907281931</v>
      </c>
    </row>
    <row r="306" spans="1:6" ht="12.75">
      <c r="A306" s="198"/>
      <c r="B306" s="12">
        <v>4010</v>
      </c>
      <c r="C306" s="80" t="s">
        <v>8</v>
      </c>
      <c r="D306" s="59">
        <v>373077.9</v>
      </c>
      <c r="E306" s="59">
        <v>366209.04</v>
      </c>
      <c r="F306" s="59">
        <f t="shared" si="2"/>
        <v>98.15886708915215</v>
      </c>
    </row>
    <row r="307" spans="1:6" ht="12.75">
      <c r="A307" s="198"/>
      <c r="B307" s="12">
        <v>4040</v>
      </c>
      <c r="C307" s="80" t="s">
        <v>11</v>
      </c>
      <c r="D307" s="59">
        <v>26724</v>
      </c>
      <c r="E307" s="59">
        <v>26723.66</v>
      </c>
      <c r="F307" s="59">
        <f t="shared" si="2"/>
        <v>99.99872773536896</v>
      </c>
    </row>
    <row r="308" spans="1:6" ht="12.75">
      <c r="A308" s="198"/>
      <c r="B308" s="12">
        <v>4110</v>
      </c>
      <c r="C308" s="80" t="s">
        <v>12</v>
      </c>
      <c r="D308" s="59">
        <v>61170.1</v>
      </c>
      <c r="E308" s="59">
        <v>60196.28</v>
      </c>
      <c r="F308" s="59">
        <f t="shared" si="2"/>
        <v>98.40801306520669</v>
      </c>
    </row>
    <row r="309" spans="1:6" ht="12.75">
      <c r="A309" s="198"/>
      <c r="B309" s="12">
        <v>4120</v>
      </c>
      <c r="C309" s="80" t="s">
        <v>13</v>
      </c>
      <c r="D309" s="59">
        <v>9755.3</v>
      </c>
      <c r="E309" s="59">
        <v>9492.24</v>
      </c>
      <c r="F309" s="59">
        <f t="shared" si="2"/>
        <v>97.3034145541398</v>
      </c>
    </row>
    <row r="310" spans="1:6" ht="12.75">
      <c r="A310" s="198"/>
      <c r="B310" s="12">
        <v>4440</v>
      </c>
      <c r="C310" s="80" t="s">
        <v>19</v>
      </c>
      <c r="D310" s="59">
        <v>20836</v>
      </c>
      <c r="E310" s="59">
        <v>20836</v>
      </c>
      <c r="F310" s="59">
        <f t="shared" si="2"/>
        <v>100</v>
      </c>
    </row>
    <row r="311" spans="1:6" ht="12.75">
      <c r="A311" s="189">
        <v>80120</v>
      </c>
      <c r="B311" s="15"/>
      <c r="C311" s="16" t="s">
        <v>61</v>
      </c>
      <c r="D311" s="77">
        <f>SUM(D312:D335)</f>
        <v>3739330.78</v>
      </c>
      <c r="E311" s="77">
        <f>SUM(E312:E335)</f>
        <v>3714147.8699999996</v>
      </c>
      <c r="F311" s="77">
        <f t="shared" si="2"/>
        <v>99.32653965424262</v>
      </c>
    </row>
    <row r="312" spans="1:6" ht="12.75">
      <c r="A312" s="199"/>
      <c r="B312" s="19">
        <v>3020</v>
      </c>
      <c r="C312" s="21" t="s">
        <v>109</v>
      </c>
      <c r="D312" s="72">
        <v>21036</v>
      </c>
      <c r="E312" s="72">
        <v>20756.44</v>
      </c>
      <c r="F312" s="72">
        <f t="shared" si="2"/>
        <v>98.67104012169612</v>
      </c>
    </row>
    <row r="313" spans="1:6" ht="12.75">
      <c r="A313" s="198"/>
      <c r="B313" s="12">
        <v>4010</v>
      </c>
      <c r="C313" s="80" t="s">
        <v>8</v>
      </c>
      <c r="D313" s="59">
        <v>2552537</v>
      </c>
      <c r="E313" s="59">
        <v>2536830.33</v>
      </c>
      <c r="F313" s="59">
        <f t="shared" si="2"/>
        <v>99.384664355502</v>
      </c>
    </row>
    <row r="314" spans="1:6" ht="12.75">
      <c r="A314" s="198"/>
      <c r="B314" s="12">
        <v>4040</v>
      </c>
      <c r="C314" s="80" t="s">
        <v>11</v>
      </c>
      <c r="D314" s="59">
        <v>184338</v>
      </c>
      <c r="E314" s="59">
        <v>184337.46</v>
      </c>
      <c r="F314" s="59">
        <f t="shared" si="2"/>
        <v>99.99970705985743</v>
      </c>
    </row>
    <row r="315" spans="1:6" ht="12.75">
      <c r="A315" s="198"/>
      <c r="B315" s="12">
        <v>4110</v>
      </c>
      <c r="C315" s="80" t="s">
        <v>12</v>
      </c>
      <c r="D315" s="59">
        <v>412027</v>
      </c>
      <c r="E315" s="59">
        <v>406116.8</v>
      </c>
      <c r="F315" s="59">
        <f t="shared" si="2"/>
        <v>98.56557944018232</v>
      </c>
    </row>
    <row r="316" spans="1:6" ht="12.75">
      <c r="A316" s="198"/>
      <c r="B316" s="12">
        <v>4120</v>
      </c>
      <c r="C316" s="80" t="s">
        <v>13</v>
      </c>
      <c r="D316" s="59">
        <v>66078</v>
      </c>
      <c r="E316" s="59">
        <v>62897.86</v>
      </c>
      <c r="F316" s="59">
        <f t="shared" si="2"/>
        <v>95.1872938042919</v>
      </c>
    </row>
    <row r="317" spans="1:6" ht="12.75">
      <c r="A317" s="198"/>
      <c r="B317" s="12">
        <v>4210</v>
      </c>
      <c r="C317" s="80" t="s">
        <v>14</v>
      </c>
      <c r="D317" s="59">
        <v>49220</v>
      </c>
      <c r="E317" s="59">
        <v>49218.35</v>
      </c>
      <c r="F317" s="59">
        <f t="shared" si="2"/>
        <v>99.99664770418529</v>
      </c>
    </row>
    <row r="318" spans="1:6" ht="12.75">
      <c r="A318" s="199"/>
      <c r="B318" s="19">
        <v>4240</v>
      </c>
      <c r="C318" s="136" t="s">
        <v>165</v>
      </c>
      <c r="D318" s="69">
        <v>2840</v>
      </c>
      <c r="E318" s="69">
        <v>2840.3</v>
      </c>
      <c r="F318" s="69">
        <f t="shared" si="2"/>
        <v>100.0105633802817</v>
      </c>
    </row>
    <row r="319" spans="1:6" ht="12.75">
      <c r="A319" s="200"/>
      <c r="B319" s="23"/>
      <c r="C319" s="133" t="s">
        <v>56</v>
      </c>
      <c r="D319" s="73"/>
      <c r="E319" s="73"/>
      <c r="F319" s="73"/>
    </row>
    <row r="320" spans="1:6" ht="12.75">
      <c r="A320" s="198"/>
      <c r="B320" s="12">
        <v>4260</v>
      </c>
      <c r="C320" s="80" t="s">
        <v>15</v>
      </c>
      <c r="D320" s="59">
        <v>106267</v>
      </c>
      <c r="E320" s="59">
        <v>106267</v>
      </c>
      <c r="F320" s="59">
        <f t="shared" si="2"/>
        <v>100</v>
      </c>
    </row>
    <row r="321" spans="1:6" ht="12.75">
      <c r="A321" s="198"/>
      <c r="B321" s="12">
        <v>4270</v>
      </c>
      <c r="C321" s="80" t="s">
        <v>16</v>
      </c>
      <c r="D321" s="59">
        <v>164056</v>
      </c>
      <c r="E321" s="59">
        <v>164056.44</v>
      </c>
      <c r="F321" s="59">
        <f t="shared" si="2"/>
        <v>100.00026820110206</v>
      </c>
    </row>
    <row r="322" spans="1:6" ht="12.75">
      <c r="A322" s="198"/>
      <c r="B322" s="12">
        <v>4280</v>
      </c>
      <c r="C322" s="80" t="s">
        <v>28</v>
      </c>
      <c r="D322" s="59">
        <v>1340</v>
      </c>
      <c r="E322" s="59">
        <v>1340</v>
      </c>
      <c r="F322" s="59">
        <f t="shared" si="2"/>
        <v>100</v>
      </c>
    </row>
    <row r="323" spans="1:6" ht="12.75">
      <c r="A323" s="198"/>
      <c r="B323" s="12">
        <v>4300</v>
      </c>
      <c r="C323" s="80" t="s">
        <v>7</v>
      </c>
      <c r="D323" s="59">
        <v>11550</v>
      </c>
      <c r="E323" s="59">
        <v>11550.01</v>
      </c>
      <c r="F323" s="59">
        <f t="shared" si="2"/>
        <v>100.00008658008659</v>
      </c>
    </row>
    <row r="324" spans="1:6" ht="12.75">
      <c r="A324" s="198"/>
      <c r="B324" s="12">
        <v>4350</v>
      </c>
      <c r="C324" s="80" t="s">
        <v>102</v>
      </c>
      <c r="D324" s="59">
        <v>3818.78</v>
      </c>
      <c r="E324" s="59">
        <v>3818.9</v>
      </c>
      <c r="F324" s="59">
        <f t="shared" si="2"/>
        <v>100.00314236483902</v>
      </c>
    </row>
    <row r="325" spans="1:6" ht="12.75">
      <c r="A325" s="199"/>
      <c r="B325" s="19">
        <v>4360</v>
      </c>
      <c r="C325" s="136" t="s">
        <v>138</v>
      </c>
      <c r="D325" s="69">
        <v>735</v>
      </c>
      <c r="E325" s="69">
        <v>735</v>
      </c>
      <c r="F325" s="69">
        <f>(E325/D325*100)</f>
        <v>100</v>
      </c>
    </row>
    <row r="326" spans="1:6" ht="12.75">
      <c r="A326" s="139"/>
      <c r="B326" s="38"/>
      <c r="C326" s="79" t="s">
        <v>139</v>
      </c>
      <c r="D326" s="72"/>
      <c r="E326" s="72"/>
      <c r="F326" s="72"/>
    </row>
    <row r="327" spans="1:6" ht="12.75">
      <c r="A327" s="199"/>
      <c r="B327" s="19">
        <v>4370</v>
      </c>
      <c r="C327" s="136" t="s">
        <v>138</v>
      </c>
      <c r="D327" s="69">
        <v>3950</v>
      </c>
      <c r="E327" s="69">
        <v>3950</v>
      </c>
      <c r="F327" s="69">
        <f>(E327/D327*100)</f>
        <v>100</v>
      </c>
    </row>
    <row r="328" spans="1:6" ht="12.75">
      <c r="A328" s="200"/>
      <c r="B328" s="23"/>
      <c r="C328" s="133" t="s">
        <v>140</v>
      </c>
      <c r="D328" s="73"/>
      <c r="E328" s="73"/>
      <c r="F328" s="73"/>
    </row>
    <row r="329" spans="1:6" ht="12.75">
      <c r="A329" s="200"/>
      <c r="B329" s="23">
        <v>4410</v>
      </c>
      <c r="C329" s="80" t="s">
        <v>17</v>
      </c>
      <c r="D329" s="59">
        <v>14586</v>
      </c>
      <c r="E329" s="73">
        <v>14481.47</v>
      </c>
      <c r="F329" s="59">
        <f t="shared" si="2"/>
        <v>99.28335390100096</v>
      </c>
    </row>
    <row r="330" spans="1:6" ht="12.75">
      <c r="A330" s="198"/>
      <c r="B330" s="12">
        <v>4430</v>
      </c>
      <c r="C330" s="80" t="s">
        <v>18</v>
      </c>
      <c r="D330" s="59">
        <v>1528</v>
      </c>
      <c r="E330" s="59">
        <v>1528</v>
      </c>
      <c r="F330" s="59">
        <f t="shared" si="2"/>
        <v>100</v>
      </c>
    </row>
    <row r="331" spans="1:6" ht="12.75">
      <c r="A331" s="198"/>
      <c r="B331" s="19">
        <v>4440</v>
      </c>
      <c r="C331" s="80" t="s">
        <v>19</v>
      </c>
      <c r="D331" s="59">
        <v>138812</v>
      </c>
      <c r="E331" s="59">
        <v>138812</v>
      </c>
      <c r="F331" s="59">
        <f t="shared" si="2"/>
        <v>100</v>
      </c>
    </row>
    <row r="332" spans="1:6" ht="12.75">
      <c r="A332" s="199"/>
      <c r="B332" s="19">
        <v>4740</v>
      </c>
      <c r="C332" s="136" t="s">
        <v>143</v>
      </c>
      <c r="D332" s="69">
        <v>931</v>
      </c>
      <c r="E332" s="69">
        <v>930.85</v>
      </c>
      <c r="F332" s="69">
        <f t="shared" si="2"/>
        <v>99.98388829215898</v>
      </c>
    </row>
    <row r="333" spans="1:6" ht="12.75">
      <c r="A333" s="139"/>
      <c r="B333" s="38"/>
      <c r="C333" s="79" t="s">
        <v>144</v>
      </c>
      <c r="D333" s="72"/>
      <c r="E333" s="72"/>
      <c r="F333" s="72"/>
    </row>
    <row r="334" spans="1:6" ht="12.75">
      <c r="A334" s="199"/>
      <c r="B334" s="19">
        <v>4750</v>
      </c>
      <c r="C334" s="136" t="s">
        <v>145</v>
      </c>
      <c r="D334" s="69">
        <v>3681</v>
      </c>
      <c r="E334" s="69">
        <v>3680.66</v>
      </c>
      <c r="F334" s="69">
        <f>(E334/D334*100)</f>
        <v>99.99076337951644</v>
      </c>
    </row>
    <row r="335" spans="1:6" ht="12.75">
      <c r="A335" s="200"/>
      <c r="B335" s="23"/>
      <c r="C335" s="133" t="s">
        <v>146</v>
      </c>
      <c r="D335" s="73"/>
      <c r="E335" s="73"/>
      <c r="F335" s="73"/>
    </row>
    <row r="336" spans="1:6" ht="12.75">
      <c r="A336" s="189">
        <v>80130</v>
      </c>
      <c r="B336" s="15"/>
      <c r="C336" s="16" t="s">
        <v>62</v>
      </c>
      <c r="D336" s="156">
        <f>SUM(D337:D370)</f>
        <v>4401961</v>
      </c>
      <c r="E336" s="156">
        <f>SUM(E337:E370)</f>
        <v>4317801.61</v>
      </c>
      <c r="F336" s="77">
        <f t="shared" si="2"/>
        <v>98.08813867274154</v>
      </c>
    </row>
    <row r="337" spans="1:6" ht="12.75">
      <c r="A337" s="199"/>
      <c r="B337" s="19">
        <v>2540</v>
      </c>
      <c r="C337" s="136" t="s">
        <v>63</v>
      </c>
      <c r="D337" s="69">
        <v>325240</v>
      </c>
      <c r="E337" s="69">
        <v>265014.5</v>
      </c>
      <c r="F337" s="69">
        <f t="shared" si="2"/>
        <v>81.4827511991145</v>
      </c>
    </row>
    <row r="338" spans="1:6" ht="12.75">
      <c r="A338" s="200"/>
      <c r="B338" s="23"/>
      <c r="C338" s="133" t="s">
        <v>98</v>
      </c>
      <c r="D338" s="73"/>
      <c r="E338" s="73"/>
      <c r="F338" s="73"/>
    </row>
    <row r="339" spans="1:6" ht="12.75">
      <c r="A339" s="199"/>
      <c r="B339" s="19">
        <v>3020</v>
      </c>
      <c r="C339" s="21" t="s">
        <v>109</v>
      </c>
      <c r="D339" s="69">
        <v>55279</v>
      </c>
      <c r="E339" s="69">
        <v>54680.05</v>
      </c>
      <c r="F339" s="69">
        <f t="shared" si="2"/>
        <v>98.91649631867436</v>
      </c>
    </row>
    <row r="340" spans="1:6" ht="12.75">
      <c r="A340" s="198"/>
      <c r="B340" s="12">
        <v>4010</v>
      </c>
      <c r="C340" s="80" t="s">
        <v>8</v>
      </c>
      <c r="D340" s="59">
        <v>2615357</v>
      </c>
      <c r="E340" s="96">
        <v>2608085.77</v>
      </c>
      <c r="F340" s="59">
        <f t="shared" si="2"/>
        <v>99.72197944678298</v>
      </c>
    </row>
    <row r="341" spans="1:6" ht="12.75">
      <c r="A341" s="198"/>
      <c r="B341" s="12">
        <v>4040</v>
      </c>
      <c r="C341" s="80" t="s">
        <v>11</v>
      </c>
      <c r="D341" s="59">
        <v>201296</v>
      </c>
      <c r="E341" s="59">
        <v>201294.7</v>
      </c>
      <c r="F341" s="59">
        <f t="shared" si="2"/>
        <v>99.99935418488197</v>
      </c>
    </row>
    <row r="342" spans="1:6" ht="12.75">
      <c r="A342" s="198"/>
      <c r="B342" s="12">
        <v>4110</v>
      </c>
      <c r="C342" s="80" t="s">
        <v>12</v>
      </c>
      <c r="D342" s="59">
        <v>429920</v>
      </c>
      <c r="E342" s="59">
        <v>422900.57</v>
      </c>
      <c r="F342" s="59">
        <f t="shared" si="2"/>
        <v>98.36727065500558</v>
      </c>
    </row>
    <row r="343" spans="1:6" ht="12.75">
      <c r="A343" s="198"/>
      <c r="B343" s="12">
        <v>4120</v>
      </c>
      <c r="C343" s="80" t="s">
        <v>13</v>
      </c>
      <c r="D343" s="59">
        <v>66905</v>
      </c>
      <c r="E343" s="59">
        <v>65504.2</v>
      </c>
      <c r="F343" s="59">
        <f t="shared" si="2"/>
        <v>97.90628503101412</v>
      </c>
    </row>
    <row r="344" spans="1:6" ht="12.75">
      <c r="A344" s="139"/>
      <c r="B344" s="38">
        <v>4140</v>
      </c>
      <c r="C344" s="79" t="s">
        <v>178</v>
      </c>
      <c r="D344" s="72">
        <v>2346</v>
      </c>
      <c r="E344" s="72">
        <v>2346</v>
      </c>
      <c r="F344" s="72">
        <f t="shared" si="2"/>
        <v>100</v>
      </c>
    </row>
    <row r="345" spans="1:6" ht="12.75">
      <c r="A345" s="200"/>
      <c r="B345" s="23"/>
      <c r="C345" s="133" t="s">
        <v>179</v>
      </c>
      <c r="D345" s="73"/>
      <c r="E345" s="73"/>
      <c r="F345" s="73"/>
    </row>
    <row r="346" spans="1:6" ht="12.75">
      <c r="A346" s="200"/>
      <c r="B346" s="23">
        <v>4170</v>
      </c>
      <c r="C346" s="133" t="s">
        <v>101</v>
      </c>
      <c r="D346" s="73">
        <v>35750</v>
      </c>
      <c r="E346" s="73">
        <v>35407.91</v>
      </c>
      <c r="F346" s="73">
        <f t="shared" si="2"/>
        <v>99.0431048951049</v>
      </c>
    </row>
    <row r="347" spans="1:6" ht="12.75">
      <c r="A347" s="198"/>
      <c r="B347" s="12">
        <v>4210</v>
      </c>
      <c r="C347" s="80" t="s">
        <v>14</v>
      </c>
      <c r="D347" s="59">
        <v>116674</v>
      </c>
      <c r="E347" s="59">
        <v>116673.02</v>
      </c>
      <c r="F347" s="59">
        <f t="shared" si="2"/>
        <v>99.99916005279668</v>
      </c>
    </row>
    <row r="348" spans="1:6" ht="12.75">
      <c r="A348" s="199"/>
      <c r="B348" s="19">
        <v>4240</v>
      </c>
      <c r="C348" s="136" t="s">
        <v>57</v>
      </c>
      <c r="D348" s="69">
        <v>16299</v>
      </c>
      <c r="E348" s="69">
        <v>16285.4</v>
      </c>
      <c r="F348" s="69">
        <f t="shared" si="2"/>
        <v>99.91655929811645</v>
      </c>
    </row>
    <row r="349" spans="1:6" ht="12.75">
      <c r="A349" s="200"/>
      <c r="B349" s="23"/>
      <c r="C349" s="133" t="s">
        <v>56</v>
      </c>
      <c r="D349" s="73"/>
      <c r="E349" s="73"/>
      <c r="F349" s="73"/>
    </row>
    <row r="350" spans="1:6" ht="12.75">
      <c r="A350" s="198"/>
      <c r="B350" s="12">
        <v>4260</v>
      </c>
      <c r="C350" s="80" t="s">
        <v>15</v>
      </c>
      <c r="D350" s="59">
        <v>118612</v>
      </c>
      <c r="E350" s="59">
        <v>118464.73</v>
      </c>
      <c r="F350" s="59">
        <f t="shared" si="2"/>
        <v>99.8758388695916</v>
      </c>
    </row>
    <row r="351" spans="1:6" ht="12.75">
      <c r="A351" s="198"/>
      <c r="B351" s="12">
        <v>4270</v>
      </c>
      <c r="C351" s="80" t="s">
        <v>16</v>
      </c>
      <c r="D351" s="59">
        <v>48341</v>
      </c>
      <c r="E351" s="59">
        <v>48325.22</v>
      </c>
      <c r="F351" s="59">
        <f t="shared" si="2"/>
        <v>99.96735690200865</v>
      </c>
    </row>
    <row r="352" spans="1:6" ht="12.75">
      <c r="A352" s="198"/>
      <c r="B352" s="12">
        <v>4280</v>
      </c>
      <c r="C352" s="80" t="s">
        <v>28</v>
      </c>
      <c r="D352" s="59">
        <v>2210</v>
      </c>
      <c r="E352" s="59">
        <v>1870</v>
      </c>
      <c r="F352" s="59">
        <f t="shared" si="2"/>
        <v>84.61538461538461</v>
      </c>
    </row>
    <row r="353" spans="1:6" ht="12.75">
      <c r="A353" s="198"/>
      <c r="B353" s="12">
        <v>4300</v>
      </c>
      <c r="C353" s="80" t="s">
        <v>7</v>
      </c>
      <c r="D353" s="59">
        <v>76096</v>
      </c>
      <c r="E353" s="59">
        <v>74684.23</v>
      </c>
      <c r="F353" s="59">
        <f t="shared" si="2"/>
        <v>98.14475136669469</v>
      </c>
    </row>
    <row r="354" spans="1:6" ht="12.75">
      <c r="A354" s="198"/>
      <c r="B354" s="12">
        <v>4350</v>
      </c>
      <c r="C354" s="80" t="s">
        <v>123</v>
      </c>
      <c r="D354" s="59">
        <v>3339</v>
      </c>
      <c r="E354" s="59">
        <v>3186.46</v>
      </c>
      <c r="F354" s="59">
        <f t="shared" si="2"/>
        <v>95.43156633722671</v>
      </c>
    </row>
    <row r="355" spans="1:6" ht="12.75">
      <c r="A355" s="199"/>
      <c r="B355" s="19">
        <v>4360</v>
      </c>
      <c r="C355" s="136" t="s">
        <v>138</v>
      </c>
      <c r="D355" s="69">
        <v>3573</v>
      </c>
      <c r="E355" s="69">
        <v>3266.7</v>
      </c>
      <c r="F355" s="69">
        <f>(E355/D355*100)</f>
        <v>91.42737195633921</v>
      </c>
    </row>
    <row r="356" spans="1:6" ht="12.75">
      <c r="A356" s="139"/>
      <c r="B356" s="38"/>
      <c r="C356" s="79" t="s">
        <v>139</v>
      </c>
      <c r="D356" s="72"/>
      <c r="E356" s="72"/>
      <c r="F356" s="72"/>
    </row>
    <row r="357" spans="1:6" ht="12.75">
      <c r="A357" s="199"/>
      <c r="B357" s="19">
        <v>4370</v>
      </c>
      <c r="C357" s="136" t="s">
        <v>138</v>
      </c>
      <c r="D357" s="69">
        <v>11208</v>
      </c>
      <c r="E357" s="69">
        <v>10631.12</v>
      </c>
      <c r="F357" s="69">
        <f>(E357/D357*100)</f>
        <v>94.85296216987867</v>
      </c>
    </row>
    <row r="358" spans="1:6" ht="12.75">
      <c r="A358" s="200"/>
      <c r="B358" s="23"/>
      <c r="C358" s="133" t="s">
        <v>140</v>
      </c>
      <c r="D358" s="73"/>
      <c r="E358" s="73"/>
      <c r="F358" s="73"/>
    </row>
    <row r="359" spans="1:6" ht="12.75">
      <c r="A359" s="198"/>
      <c r="B359" s="12">
        <v>4410</v>
      </c>
      <c r="C359" s="80" t="s">
        <v>17</v>
      </c>
      <c r="D359" s="59">
        <v>6189</v>
      </c>
      <c r="E359" s="59">
        <v>5687.17</v>
      </c>
      <c r="F359" s="59">
        <f t="shared" si="2"/>
        <v>91.89158183874616</v>
      </c>
    </row>
    <row r="360" spans="1:6" ht="12.75">
      <c r="A360" s="200"/>
      <c r="B360" s="23">
        <v>4430</v>
      </c>
      <c r="C360" s="133" t="s">
        <v>18</v>
      </c>
      <c r="D360" s="73">
        <v>8003</v>
      </c>
      <c r="E360" s="73">
        <v>7723</v>
      </c>
      <c r="F360" s="73">
        <f t="shared" si="2"/>
        <v>96.501312007997</v>
      </c>
    </row>
    <row r="361" spans="1:6" ht="12.75">
      <c r="A361" s="198"/>
      <c r="B361" s="12">
        <v>4440</v>
      </c>
      <c r="C361" s="80" t="s">
        <v>19</v>
      </c>
      <c r="D361" s="59">
        <v>135396</v>
      </c>
      <c r="E361" s="59">
        <v>135396</v>
      </c>
      <c r="F361" s="59">
        <f t="shared" si="2"/>
        <v>100</v>
      </c>
    </row>
    <row r="362" spans="1:6" ht="12.75">
      <c r="A362" s="198"/>
      <c r="B362" s="12">
        <v>4480</v>
      </c>
      <c r="C362" s="80" t="s">
        <v>20</v>
      </c>
      <c r="D362" s="59">
        <v>1642</v>
      </c>
      <c r="E362" s="59">
        <v>1642</v>
      </c>
      <c r="F362" s="59">
        <f t="shared" si="2"/>
        <v>100</v>
      </c>
    </row>
    <row r="363" spans="1:6" ht="12.75">
      <c r="A363" s="12"/>
      <c r="B363" s="13">
        <v>4520</v>
      </c>
      <c r="C363" s="18" t="s">
        <v>49</v>
      </c>
      <c r="D363" s="86">
        <v>43744</v>
      </c>
      <c r="E363" s="92">
        <v>40710.93</v>
      </c>
      <c r="F363" s="59">
        <f>(E363/D363*100)</f>
        <v>93.06631766642283</v>
      </c>
    </row>
    <row r="364" spans="1:6" ht="12.75">
      <c r="A364" s="139"/>
      <c r="B364" s="38">
        <v>4700</v>
      </c>
      <c r="C364" s="79" t="s">
        <v>141</v>
      </c>
      <c r="D364" s="72">
        <v>4800</v>
      </c>
      <c r="E364" s="72">
        <v>4333</v>
      </c>
      <c r="F364" s="72">
        <f t="shared" si="2"/>
        <v>90.27083333333333</v>
      </c>
    </row>
    <row r="365" spans="1:6" ht="12.75">
      <c r="A365" s="200"/>
      <c r="B365" s="23"/>
      <c r="C365" s="133" t="s">
        <v>142</v>
      </c>
      <c r="D365" s="73"/>
      <c r="E365" s="73"/>
      <c r="F365" s="73"/>
    </row>
    <row r="366" spans="1:6" ht="12.75">
      <c r="A366" s="139"/>
      <c r="B366" s="38">
        <v>4740</v>
      </c>
      <c r="C366" s="79" t="s">
        <v>143</v>
      </c>
      <c r="D366" s="72">
        <v>1600</v>
      </c>
      <c r="E366" s="72">
        <v>1598.9</v>
      </c>
      <c r="F366" s="72">
        <f>(E366/D366*100)</f>
        <v>99.93125</v>
      </c>
    </row>
    <row r="367" spans="1:6" ht="12.75">
      <c r="A367" s="200"/>
      <c r="B367" s="23"/>
      <c r="C367" s="133" t="s">
        <v>144</v>
      </c>
      <c r="D367" s="73"/>
      <c r="E367" s="73"/>
      <c r="F367" s="73"/>
    </row>
    <row r="368" spans="1:6" ht="12.75">
      <c r="A368" s="139"/>
      <c r="B368" s="38">
        <v>4750</v>
      </c>
      <c r="C368" s="79" t="s">
        <v>145</v>
      </c>
      <c r="D368" s="72">
        <v>10000</v>
      </c>
      <c r="E368" s="72">
        <v>9981.55</v>
      </c>
      <c r="F368" s="72">
        <f>(E368/D368*100)</f>
        <v>99.81549999999999</v>
      </c>
    </row>
    <row r="369" spans="1:6" ht="12.75">
      <c r="A369" s="200"/>
      <c r="B369" s="23"/>
      <c r="C369" s="133" t="s">
        <v>146</v>
      </c>
      <c r="D369" s="73"/>
      <c r="E369" s="73"/>
      <c r="F369" s="73"/>
    </row>
    <row r="370" spans="1:6" ht="12.75">
      <c r="A370" s="198"/>
      <c r="B370" s="12">
        <v>6050</v>
      </c>
      <c r="C370" s="80" t="s">
        <v>31</v>
      </c>
      <c r="D370" s="59">
        <v>62142</v>
      </c>
      <c r="E370" s="59">
        <v>62108.48</v>
      </c>
      <c r="F370" s="69">
        <f>(E370/D370*100)</f>
        <v>99.94605902610152</v>
      </c>
    </row>
    <row r="371" spans="1:6" ht="12.75">
      <c r="A371" s="189">
        <v>80134</v>
      </c>
      <c r="B371" s="15"/>
      <c r="C371" s="16" t="s">
        <v>64</v>
      </c>
      <c r="D371" s="77">
        <f>SUM(D372:D377)</f>
        <v>170314.7</v>
      </c>
      <c r="E371" s="77">
        <f>SUM(E372:E377)</f>
        <v>166778.75000000003</v>
      </c>
      <c r="F371" s="77">
        <f t="shared" si="2"/>
        <v>97.92387268979132</v>
      </c>
    </row>
    <row r="372" spans="1:6" ht="12.75">
      <c r="A372" s="198"/>
      <c r="B372" s="12">
        <v>4010</v>
      </c>
      <c r="C372" s="80" t="s">
        <v>8</v>
      </c>
      <c r="D372" s="59">
        <v>127627.1</v>
      </c>
      <c r="E372" s="59">
        <v>124630.13</v>
      </c>
      <c r="F372" s="59">
        <f t="shared" si="2"/>
        <v>97.65177615098987</v>
      </c>
    </row>
    <row r="373" spans="1:6" ht="12.75">
      <c r="A373" s="198"/>
      <c r="B373" s="12">
        <v>4040</v>
      </c>
      <c r="C373" s="80" t="s">
        <v>11</v>
      </c>
      <c r="D373" s="59">
        <v>9095</v>
      </c>
      <c r="E373" s="59">
        <v>9094.7</v>
      </c>
      <c r="F373" s="59">
        <f t="shared" si="2"/>
        <v>99.99670148433206</v>
      </c>
    </row>
    <row r="374" spans="1:6" ht="12.75">
      <c r="A374" s="198"/>
      <c r="B374" s="12">
        <v>4110</v>
      </c>
      <c r="C374" s="80" t="s">
        <v>12</v>
      </c>
      <c r="D374" s="59">
        <v>20919.9</v>
      </c>
      <c r="E374" s="59">
        <v>20486.7</v>
      </c>
      <c r="F374" s="59">
        <f t="shared" si="2"/>
        <v>97.92924440365394</v>
      </c>
    </row>
    <row r="375" spans="1:6" ht="12.75">
      <c r="A375" s="198"/>
      <c r="B375" s="12">
        <v>4120</v>
      </c>
      <c r="C375" s="80" t="s">
        <v>13</v>
      </c>
      <c r="D375" s="59">
        <v>3335.7</v>
      </c>
      <c r="E375" s="59">
        <v>3230.44</v>
      </c>
      <c r="F375" s="59">
        <f t="shared" si="2"/>
        <v>96.84444044728244</v>
      </c>
    </row>
    <row r="376" spans="1:6" ht="12.75">
      <c r="A376" s="198"/>
      <c r="B376" s="12">
        <v>4210</v>
      </c>
      <c r="C376" s="80" t="s">
        <v>14</v>
      </c>
      <c r="D376" s="59">
        <v>2246</v>
      </c>
      <c r="E376" s="59">
        <v>2245.78</v>
      </c>
      <c r="F376" s="59">
        <f t="shared" si="2"/>
        <v>99.99020480854854</v>
      </c>
    </row>
    <row r="377" spans="1:6" ht="12.75">
      <c r="A377" s="198"/>
      <c r="B377" s="12">
        <v>4440</v>
      </c>
      <c r="C377" s="80" t="s">
        <v>19</v>
      </c>
      <c r="D377" s="59">
        <v>7091</v>
      </c>
      <c r="E377" s="59">
        <v>7091</v>
      </c>
      <c r="F377" s="59">
        <f t="shared" si="2"/>
        <v>100</v>
      </c>
    </row>
    <row r="378" spans="1:6" ht="12.75">
      <c r="A378" s="193">
        <v>80140</v>
      </c>
      <c r="B378" s="45"/>
      <c r="C378" s="46" t="s">
        <v>65</v>
      </c>
      <c r="D378" s="70">
        <f>SUM(D379:D404)</f>
        <v>1238407</v>
      </c>
      <c r="E378" s="70">
        <f>SUM(E379:E404)</f>
        <v>1232139.5499999998</v>
      </c>
      <c r="F378" s="70">
        <f t="shared" si="2"/>
        <v>99.49391032188932</v>
      </c>
    </row>
    <row r="379" spans="1:6" ht="12.75">
      <c r="A379" s="192"/>
      <c r="B379" s="9"/>
      <c r="C379" s="10" t="s">
        <v>66</v>
      </c>
      <c r="D379" s="76"/>
      <c r="E379" s="76"/>
      <c r="F379" s="76"/>
    </row>
    <row r="380" spans="1:6" ht="12.75">
      <c r="A380" s="199"/>
      <c r="B380" s="19">
        <v>3020</v>
      </c>
      <c r="C380" s="21" t="s">
        <v>109</v>
      </c>
      <c r="D380" s="69">
        <v>12955</v>
      </c>
      <c r="E380" s="69">
        <v>12932.42</v>
      </c>
      <c r="F380" s="69">
        <f>(E380/D380*100)</f>
        <v>99.82570436125047</v>
      </c>
    </row>
    <row r="381" spans="1:6" ht="12.75">
      <c r="A381" s="198"/>
      <c r="B381" s="12">
        <v>4010</v>
      </c>
      <c r="C381" s="80" t="s">
        <v>8</v>
      </c>
      <c r="D381" s="59">
        <v>703720</v>
      </c>
      <c r="E381" s="59">
        <v>702356.86</v>
      </c>
      <c r="F381" s="59">
        <f t="shared" si="2"/>
        <v>99.80629511737624</v>
      </c>
    </row>
    <row r="382" spans="1:6" ht="12.75">
      <c r="A382" s="198"/>
      <c r="B382" s="12">
        <v>4040</v>
      </c>
      <c r="C382" s="80" t="s">
        <v>11</v>
      </c>
      <c r="D382" s="59">
        <v>50260</v>
      </c>
      <c r="E382" s="59">
        <v>50254.2</v>
      </c>
      <c r="F382" s="59">
        <f t="shared" si="2"/>
        <v>99.98846000795861</v>
      </c>
    </row>
    <row r="383" spans="1:6" ht="12.75">
      <c r="A383" s="198"/>
      <c r="B383" s="12">
        <v>4110</v>
      </c>
      <c r="C383" s="80" t="s">
        <v>12</v>
      </c>
      <c r="D383" s="59">
        <v>114228</v>
      </c>
      <c r="E383" s="59">
        <v>113906.59</v>
      </c>
      <c r="F383" s="59">
        <f t="shared" si="2"/>
        <v>99.71862415519837</v>
      </c>
    </row>
    <row r="384" spans="1:6" ht="12.75">
      <c r="A384" s="198"/>
      <c r="B384" s="12">
        <v>4120</v>
      </c>
      <c r="C384" s="80" t="s">
        <v>13</v>
      </c>
      <c r="D384" s="59">
        <v>18248</v>
      </c>
      <c r="E384" s="59">
        <v>18117.86</v>
      </c>
      <c r="F384" s="59">
        <f t="shared" si="2"/>
        <v>99.28682595352916</v>
      </c>
    </row>
    <row r="385" spans="1:6" ht="12.75">
      <c r="A385" s="198"/>
      <c r="B385" s="12">
        <v>4210</v>
      </c>
      <c r="C385" s="80" t="s">
        <v>14</v>
      </c>
      <c r="D385" s="59">
        <v>119381</v>
      </c>
      <c r="E385" s="59">
        <v>119217.41</v>
      </c>
      <c r="F385" s="59">
        <f t="shared" si="2"/>
        <v>99.86296814400953</v>
      </c>
    </row>
    <row r="386" spans="1:6" ht="12.75">
      <c r="A386" s="199"/>
      <c r="B386" s="19">
        <v>4240</v>
      </c>
      <c r="C386" s="136" t="s">
        <v>57</v>
      </c>
      <c r="D386" s="69">
        <v>2040</v>
      </c>
      <c r="E386" s="69">
        <v>2008.51</v>
      </c>
      <c r="F386" s="69">
        <f>(E386/D386*100)</f>
        <v>98.4563725490196</v>
      </c>
    </row>
    <row r="387" spans="1:6" ht="12.75">
      <c r="A387" s="200"/>
      <c r="B387" s="23"/>
      <c r="C387" s="133" t="s">
        <v>56</v>
      </c>
      <c r="D387" s="73"/>
      <c r="E387" s="73"/>
      <c r="F387" s="73"/>
    </row>
    <row r="388" spans="1:6" ht="12.75">
      <c r="A388" s="198"/>
      <c r="B388" s="12">
        <v>4260</v>
      </c>
      <c r="C388" s="80" t="s">
        <v>15</v>
      </c>
      <c r="D388" s="59">
        <v>33324</v>
      </c>
      <c r="E388" s="59">
        <v>29820.17</v>
      </c>
      <c r="F388" s="59">
        <f t="shared" si="2"/>
        <v>89.48556595846836</v>
      </c>
    </row>
    <row r="389" spans="1:6" ht="12.75">
      <c r="A389" s="198"/>
      <c r="B389" s="12">
        <v>4270</v>
      </c>
      <c r="C389" s="80" t="s">
        <v>16</v>
      </c>
      <c r="D389" s="59">
        <v>62992</v>
      </c>
      <c r="E389" s="59">
        <v>62937.97</v>
      </c>
      <c r="F389" s="59">
        <f t="shared" si="2"/>
        <v>99.9142272034544</v>
      </c>
    </row>
    <row r="390" spans="1:6" ht="12.75">
      <c r="A390" s="198"/>
      <c r="B390" s="12">
        <v>4280</v>
      </c>
      <c r="C390" s="80" t="s">
        <v>28</v>
      </c>
      <c r="D390" s="59">
        <v>1440</v>
      </c>
      <c r="E390" s="59">
        <v>1360</v>
      </c>
      <c r="F390" s="59">
        <f t="shared" si="2"/>
        <v>94.44444444444444</v>
      </c>
    </row>
    <row r="391" spans="1:6" ht="12.75">
      <c r="A391" s="198"/>
      <c r="B391" s="12">
        <v>4300</v>
      </c>
      <c r="C391" s="80" t="s">
        <v>7</v>
      </c>
      <c r="D391" s="59">
        <v>67344</v>
      </c>
      <c r="E391" s="59">
        <v>67229.1</v>
      </c>
      <c r="F391" s="59">
        <f t="shared" si="2"/>
        <v>99.8293834640057</v>
      </c>
    </row>
    <row r="392" spans="1:6" ht="12.75">
      <c r="A392" s="198"/>
      <c r="B392" s="12">
        <v>4350</v>
      </c>
      <c r="C392" s="80" t="s">
        <v>124</v>
      </c>
      <c r="D392" s="59">
        <v>934</v>
      </c>
      <c r="E392" s="59">
        <v>860.4</v>
      </c>
      <c r="F392" s="59">
        <f t="shared" si="2"/>
        <v>92.11991434689507</v>
      </c>
    </row>
    <row r="393" spans="1:6" ht="12.75">
      <c r="A393" s="199"/>
      <c r="B393" s="19">
        <v>4360</v>
      </c>
      <c r="C393" s="136" t="s">
        <v>138</v>
      </c>
      <c r="D393" s="69">
        <v>882</v>
      </c>
      <c r="E393" s="69">
        <v>813.19</v>
      </c>
      <c r="F393" s="69">
        <f t="shared" si="2"/>
        <v>92.1984126984127</v>
      </c>
    </row>
    <row r="394" spans="1:6" ht="12.75">
      <c r="A394" s="200"/>
      <c r="B394" s="23"/>
      <c r="C394" s="133" t="s">
        <v>139</v>
      </c>
      <c r="D394" s="73"/>
      <c r="E394" s="73"/>
      <c r="F394" s="73"/>
    </row>
    <row r="395" spans="1:6" ht="12.75">
      <c r="A395" s="139"/>
      <c r="B395" s="23">
        <v>4410</v>
      </c>
      <c r="C395" s="80" t="s">
        <v>17</v>
      </c>
      <c r="D395" s="73">
        <v>72</v>
      </c>
      <c r="E395" s="72">
        <v>71.2</v>
      </c>
      <c r="F395" s="69">
        <f t="shared" si="2"/>
        <v>98.88888888888889</v>
      </c>
    </row>
    <row r="396" spans="1:6" ht="12.75">
      <c r="A396" s="198"/>
      <c r="B396" s="23">
        <v>4430</v>
      </c>
      <c r="C396" s="133" t="s">
        <v>18</v>
      </c>
      <c r="D396" s="59">
        <v>665</v>
      </c>
      <c r="E396" s="59">
        <v>665</v>
      </c>
      <c r="F396" s="59">
        <f t="shared" si="2"/>
        <v>100</v>
      </c>
    </row>
    <row r="397" spans="1:6" ht="12.75">
      <c r="A397" s="198"/>
      <c r="B397" s="12">
        <v>4440</v>
      </c>
      <c r="C397" s="80" t="s">
        <v>19</v>
      </c>
      <c r="D397" s="59">
        <v>35420</v>
      </c>
      <c r="E397" s="59">
        <v>35159</v>
      </c>
      <c r="F397" s="59">
        <f t="shared" si="2"/>
        <v>99.26312817617166</v>
      </c>
    </row>
    <row r="398" spans="1:6" ht="12.75">
      <c r="A398" s="198"/>
      <c r="B398" s="12">
        <v>4480</v>
      </c>
      <c r="C398" s="80" t="s">
        <v>20</v>
      </c>
      <c r="D398" s="59">
        <v>9070</v>
      </c>
      <c r="E398" s="59">
        <v>9049</v>
      </c>
      <c r="F398" s="59">
        <f t="shared" si="2"/>
        <v>99.76846747519295</v>
      </c>
    </row>
    <row r="399" spans="1:6" ht="12.75">
      <c r="A399" s="199"/>
      <c r="B399" s="202">
        <v>4700</v>
      </c>
      <c r="C399" s="140" t="s">
        <v>141</v>
      </c>
      <c r="D399" s="72">
        <v>653</v>
      </c>
      <c r="E399" s="72">
        <v>653</v>
      </c>
      <c r="F399" s="72">
        <f>(E399/D399*100)</f>
        <v>100</v>
      </c>
    </row>
    <row r="400" spans="1:6" ht="12.75">
      <c r="A400" s="139"/>
      <c r="B400" s="38"/>
      <c r="C400" s="140" t="s">
        <v>142</v>
      </c>
      <c r="D400" s="72"/>
      <c r="E400" s="72"/>
      <c r="F400" s="72"/>
    </row>
    <row r="401" spans="1:6" ht="12.75">
      <c r="A401" s="199"/>
      <c r="B401" s="19">
        <v>4740</v>
      </c>
      <c r="C401" s="136" t="s">
        <v>143</v>
      </c>
      <c r="D401" s="69">
        <v>803</v>
      </c>
      <c r="E401" s="69">
        <v>773.89</v>
      </c>
      <c r="F401" s="69">
        <f>(E401/D401*100)</f>
        <v>96.37484433374844</v>
      </c>
    </row>
    <row r="402" spans="1:6" ht="12.75">
      <c r="A402" s="139"/>
      <c r="B402" s="38"/>
      <c r="C402" s="79" t="s">
        <v>144</v>
      </c>
      <c r="D402" s="72"/>
      <c r="E402" s="72"/>
      <c r="F402" s="72"/>
    </row>
    <row r="403" spans="1:6" ht="12.75">
      <c r="A403" s="199"/>
      <c r="B403" s="19">
        <v>4750</v>
      </c>
      <c r="C403" s="136" t="s">
        <v>145</v>
      </c>
      <c r="D403" s="69">
        <v>3976</v>
      </c>
      <c r="E403" s="69">
        <v>3953.78</v>
      </c>
      <c r="F403" s="69">
        <f>(E403/D403*100)</f>
        <v>99.44114688128774</v>
      </c>
    </row>
    <row r="404" spans="1:6" ht="12.75">
      <c r="A404" s="200"/>
      <c r="B404" s="23"/>
      <c r="C404" s="133" t="s">
        <v>146</v>
      </c>
      <c r="D404" s="73"/>
      <c r="E404" s="73"/>
      <c r="F404" s="73"/>
    </row>
    <row r="405" spans="1:6" ht="12.75">
      <c r="A405" s="189">
        <v>80143</v>
      </c>
      <c r="B405" s="15"/>
      <c r="C405" s="16" t="s">
        <v>90</v>
      </c>
      <c r="D405" s="77">
        <f>SUM(D406:D425)</f>
        <v>500193</v>
      </c>
      <c r="E405" s="77">
        <f>SUM(E406:E425)</f>
        <v>500159.99000000005</v>
      </c>
      <c r="F405" s="77">
        <f t="shared" si="2"/>
        <v>99.99340054738872</v>
      </c>
    </row>
    <row r="406" spans="1:6" ht="12.75">
      <c r="A406" s="199"/>
      <c r="B406" s="19">
        <v>3020</v>
      </c>
      <c r="C406" s="21" t="s">
        <v>109</v>
      </c>
      <c r="D406" s="69">
        <v>1227</v>
      </c>
      <c r="E406" s="69">
        <v>1227</v>
      </c>
      <c r="F406" s="69">
        <f t="shared" si="2"/>
        <v>100</v>
      </c>
    </row>
    <row r="407" spans="1:6" ht="12.75">
      <c r="A407" s="198"/>
      <c r="B407" s="12">
        <v>4010</v>
      </c>
      <c r="C407" s="80" t="s">
        <v>8</v>
      </c>
      <c r="D407" s="59">
        <v>329002</v>
      </c>
      <c r="E407" s="59">
        <v>329001.88</v>
      </c>
      <c r="F407" s="59">
        <f t="shared" si="2"/>
        <v>99.99996352605758</v>
      </c>
    </row>
    <row r="408" spans="1:6" ht="12.75">
      <c r="A408" s="198"/>
      <c r="B408" s="12">
        <v>4040</v>
      </c>
      <c r="C408" s="80" t="s">
        <v>11</v>
      </c>
      <c r="D408" s="59">
        <v>25060</v>
      </c>
      <c r="E408" s="59">
        <v>25060</v>
      </c>
      <c r="F408" s="59">
        <f t="shared" si="2"/>
        <v>100</v>
      </c>
    </row>
    <row r="409" spans="1:6" ht="12.75">
      <c r="A409" s="198"/>
      <c r="B409" s="12">
        <v>4110</v>
      </c>
      <c r="C409" s="80" t="s">
        <v>12</v>
      </c>
      <c r="D409" s="59">
        <v>52633</v>
      </c>
      <c r="E409" s="59">
        <v>52633</v>
      </c>
      <c r="F409" s="59">
        <f t="shared" si="2"/>
        <v>100</v>
      </c>
    </row>
    <row r="410" spans="1:6" ht="12.75">
      <c r="A410" s="198"/>
      <c r="B410" s="12">
        <v>4120</v>
      </c>
      <c r="C410" s="80" t="s">
        <v>13</v>
      </c>
      <c r="D410" s="59">
        <v>7029</v>
      </c>
      <c r="E410" s="59">
        <v>7026.69</v>
      </c>
      <c r="F410" s="59">
        <f t="shared" si="2"/>
        <v>99.96713615023474</v>
      </c>
    </row>
    <row r="411" spans="1:6" ht="12.75">
      <c r="A411" s="198"/>
      <c r="B411" s="12">
        <v>4170</v>
      </c>
      <c r="C411" s="80" t="s">
        <v>101</v>
      </c>
      <c r="D411" s="59">
        <v>1560</v>
      </c>
      <c r="E411" s="59">
        <v>1560</v>
      </c>
      <c r="F411" s="59">
        <f t="shared" si="2"/>
        <v>100</v>
      </c>
    </row>
    <row r="412" spans="1:6" ht="12.75">
      <c r="A412" s="198"/>
      <c r="B412" s="12">
        <v>4210</v>
      </c>
      <c r="C412" s="80" t="s">
        <v>14</v>
      </c>
      <c r="D412" s="59">
        <v>2940</v>
      </c>
      <c r="E412" s="59">
        <v>2932.71</v>
      </c>
      <c r="F412" s="59">
        <f t="shared" si="2"/>
        <v>99.75204081632654</v>
      </c>
    </row>
    <row r="413" spans="1:6" ht="12.75">
      <c r="A413" s="139"/>
      <c r="B413" s="38">
        <v>4240</v>
      </c>
      <c r="C413" s="79" t="s">
        <v>57</v>
      </c>
      <c r="D413" s="72">
        <v>7851</v>
      </c>
      <c r="E413" s="72">
        <v>7851</v>
      </c>
      <c r="F413" s="72">
        <f t="shared" si="2"/>
        <v>100</v>
      </c>
    </row>
    <row r="414" spans="1:6" ht="12.75">
      <c r="A414" s="200"/>
      <c r="B414" s="23"/>
      <c r="C414" s="133" t="s">
        <v>56</v>
      </c>
      <c r="D414" s="73"/>
      <c r="E414" s="73"/>
      <c r="F414" s="73"/>
    </row>
    <row r="415" spans="1:6" ht="12.75">
      <c r="A415" s="198"/>
      <c r="B415" s="12">
        <v>4300</v>
      </c>
      <c r="C415" s="80" t="s">
        <v>7</v>
      </c>
      <c r="D415" s="59">
        <v>1442</v>
      </c>
      <c r="E415" s="59">
        <v>1439.7</v>
      </c>
      <c r="F415" s="59">
        <f t="shared" si="2"/>
        <v>99.84049930651872</v>
      </c>
    </row>
    <row r="416" spans="1:6" ht="12.75">
      <c r="A416" s="198"/>
      <c r="B416" s="12">
        <v>4350</v>
      </c>
      <c r="C416" s="80" t="s">
        <v>124</v>
      </c>
      <c r="D416" s="59">
        <v>1287</v>
      </c>
      <c r="E416" s="59">
        <v>1286.52</v>
      </c>
      <c r="F416" s="59">
        <f t="shared" si="2"/>
        <v>99.96270396270396</v>
      </c>
    </row>
    <row r="417" spans="1:6" ht="12.75">
      <c r="A417" s="199"/>
      <c r="B417" s="19">
        <v>4370</v>
      </c>
      <c r="C417" s="136" t="s">
        <v>138</v>
      </c>
      <c r="D417" s="69">
        <v>3050</v>
      </c>
      <c r="E417" s="69">
        <v>3049.29</v>
      </c>
      <c r="F417" s="69">
        <f t="shared" si="2"/>
        <v>99.97672131147542</v>
      </c>
    </row>
    <row r="418" spans="1:6" ht="12.75">
      <c r="A418" s="200"/>
      <c r="B418" s="23"/>
      <c r="C418" s="133" t="s">
        <v>140</v>
      </c>
      <c r="D418" s="73"/>
      <c r="E418" s="73"/>
      <c r="F418" s="73"/>
    </row>
    <row r="419" spans="1:6" ht="12.75">
      <c r="A419" s="198"/>
      <c r="B419" s="12">
        <v>4400</v>
      </c>
      <c r="C419" s="80" t="s">
        <v>156</v>
      </c>
      <c r="D419" s="59">
        <v>43991</v>
      </c>
      <c r="E419" s="59">
        <v>43990.44</v>
      </c>
      <c r="F419" s="59">
        <f t="shared" si="2"/>
        <v>99.99872701234344</v>
      </c>
    </row>
    <row r="420" spans="1:6" ht="12.75">
      <c r="A420" s="198"/>
      <c r="B420" s="12">
        <v>4410</v>
      </c>
      <c r="C420" s="80" t="s">
        <v>17</v>
      </c>
      <c r="D420" s="59">
        <v>1700</v>
      </c>
      <c r="E420" s="59">
        <v>1681.11</v>
      </c>
      <c r="F420" s="59">
        <f>(E420/D420*100)</f>
        <v>98.88882352941177</v>
      </c>
    </row>
    <row r="421" spans="1:6" ht="12.75">
      <c r="A421" s="198"/>
      <c r="B421" s="23">
        <v>4430</v>
      </c>
      <c r="C421" s="133" t="s">
        <v>18</v>
      </c>
      <c r="D421" s="59">
        <v>184</v>
      </c>
      <c r="E421" s="59">
        <v>184</v>
      </c>
      <c r="F421" s="59">
        <f>(E421/D421*100)</f>
        <v>100</v>
      </c>
    </row>
    <row r="422" spans="1:6" ht="12.75">
      <c r="A422" s="198"/>
      <c r="B422" s="12">
        <v>4440</v>
      </c>
      <c r="C422" s="80" t="s">
        <v>19</v>
      </c>
      <c r="D422" s="59">
        <v>17165</v>
      </c>
      <c r="E422" s="59">
        <v>17165</v>
      </c>
      <c r="F422" s="59">
        <f>(E422/D422*100)</f>
        <v>100</v>
      </c>
    </row>
    <row r="423" spans="1:6" ht="12.75">
      <c r="A423" s="199"/>
      <c r="B423" s="19">
        <v>4740</v>
      </c>
      <c r="C423" s="136" t="s">
        <v>143</v>
      </c>
      <c r="D423" s="69">
        <v>866</v>
      </c>
      <c r="E423" s="69">
        <v>866</v>
      </c>
      <c r="F423" s="69">
        <f>(E423/D423*100)</f>
        <v>100</v>
      </c>
    </row>
    <row r="424" spans="1:6" ht="12.75">
      <c r="A424" s="139"/>
      <c r="B424" s="38"/>
      <c r="C424" s="79" t="s">
        <v>144</v>
      </c>
      <c r="D424" s="72"/>
      <c r="E424" s="72"/>
      <c r="F424" s="72"/>
    </row>
    <row r="425" spans="1:6" ht="12.75">
      <c r="A425" s="199"/>
      <c r="B425" s="19">
        <v>4750</v>
      </c>
      <c r="C425" s="136" t="s">
        <v>145</v>
      </c>
      <c r="D425" s="69">
        <v>3206</v>
      </c>
      <c r="E425" s="69">
        <v>3205.65</v>
      </c>
      <c r="F425" s="69">
        <f>(E425/D425*100)</f>
        <v>99.98908296943232</v>
      </c>
    </row>
    <row r="426" spans="1:6" ht="12.75">
      <c r="A426" s="200"/>
      <c r="B426" s="23"/>
      <c r="C426" s="133" t="s">
        <v>146</v>
      </c>
      <c r="D426" s="73"/>
      <c r="E426" s="73"/>
      <c r="F426" s="73"/>
    </row>
    <row r="427" spans="1:6" ht="12.75">
      <c r="A427" s="189">
        <v>80146</v>
      </c>
      <c r="B427" s="15"/>
      <c r="C427" s="16" t="s">
        <v>67</v>
      </c>
      <c r="D427" s="77">
        <f>SUM(D428:D431)</f>
        <v>35632.22</v>
      </c>
      <c r="E427" s="77">
        <f>SUM(E428:E431)</f>
        <v>35497.26</v>
      </c>
      <c r="F427" s="77">
        <f t="shared" si="2"/>
        <v>99.62124167396811</v>
      </c>
    </row>
    <row r="428" spans="1:6" ht="12.75">
      <c r="A428" s="189"/>
      <c r="B428" s="23">
        <v>4300</v>
      </c>
      <c r="C428" s="80" t="s">
        <v>7</v>
      </c>
      <c r="D428" s="59">
        <v>1330</v>
      </c>
      <c r="E428" s="59">
        <v>1330</v>
      </c>
      <c r="F428" s="59">
        <f>(E428/D428*100)</f>
        <v>100</v>
      </c>
    </row>
    <row r="429" spans="1:6" ht="12.75">
      <c r="A429" s="193"/>
      <c r="B429" s="12">
        <v>4410</v>
      </c>
      <c r="C429" s="80" t="s">
        <v>17</v>
      </c>
      <c r="D429" s="119">
        <v>9335</v>
      </c>
      <c r="E429" s="119">
        <v>9219.26</v>
      </c>
      <c r="F429" s="119">
        <f>(E429/D429*100)</f>
        <v>98.76014997321907</v>
      </c>
    </row>
    <row r="430" spans="1:6" ht="12.75">
      <c r="A430" s="199"/>
      <c r="B430" s="19">
        <v>4700</v>
      </c>
      <c r="C430" s="136" t="s">
        <v>141</v>
      </c>
      <c r="D430" s="69">
        <v>24967.22</v>
      </c>
      <c r="E430" s="69">
        <v>24948</v>
      </c>
      <c r="F430" s="69">
        <f t="shared" si="2"/>
        <v>99.92301906259486</v>
      </c>
    </row>
    <row r="431" spans="1:6" ht="12.75">
      <c r="A431" s="200"/>
      <c r="B431" s="23"/>
      <c r="C431" s="133" t="s">
        <v>142</v>
      </c>
      <c r="D431" s="73"/>
      <c r="E431" s="73"/>
      <c r="F431" s="73"/>
    </row>
    <row r="432" spans="1:6" ht="12.75" hidden="1">
      <c r="A432" s="189">
        <v>80195</v>
      </c>
      <c r="B432" s="15"/>
      <c r="C432" s="16" t="s">
        <v>42</v>
      </c>
      <c r="D432" s="76">
        <f>SUM(D433:D434)</f>
        <v>0</v>
      </c>
      <c r="E432" s="76">
        <f>SUM(E433:E434)</f>
        <v>0</v>
      </c>
      <c r="F432" s="77" t="e">
        <f t="shared" si="2"/>
        <v>#DIV/0!</v>
      </c>
    </row>
    <row r="433" spans="1:6" ht="13.5" hidden="1" thickBot="1">
      <c r="A433" s="198"/>
      <c r="B433" s="12">
        <v>4440</v>
      </c>
      <c r="C433" s="80" t="s">
        <v>19</v>
      </c>
      <c r="D433" s="113">
        <v>0</v>
      </c>
      <c r="E433" s="113">
        <v>0</v>
      </c>
      <c r="F433" s="113" t="e">
        <f t="shared" si="2"/>
        <v>#DIV/0!</v>
      </c>
    </row>
    <row r="434" spans="1:6" ht="13.5" hidden="1" thickBot="1">
      <c r="A434" s="203"/>
      <c r="B434" s="1">
        <v>4440</v>
      </c>
      <c r="C434" s="204" t="s">
        <v>19</v>
      </c>
      <c r="D434" s="38">
        <v>0</v>
      </c>
      <c r="E434" s="38">
        <v>0</v>
      </c>
      <c r="F434" s="58" t="e">
        <f t="shared" si="2"/>
        <v>#DIV/0!</v>
      </c>
    </row>
    <row r="435" spans="1:6" ht="12.75">
      <c r="A435" s="189">
        <v>80195</v>
      </c>
      <c r="B435" s="15"/>
      <c r="C435" s="16" t="s">
        <v>42</v>
      </c>
      <c r="D435" s="77">
        <f>SUM(D436:D480)</f>
        <v>286297.53</v>
      </c>
      <c r="E435" s="76">
        <f>SUM(E436:E480)</f>
        <v>199839.38</v>
      </c>
      <c r="F435" s="77">
        <f>(E435/D435*100)</f>
        <v>69.80129377993586</v>
      </c>
    </row>
    <row r="436" spans="1:6" ht="12.75">
      <c r="A436" s="199"/>
      <c r="B436" s="19">
        <v>2710</v>
      </c>
      <c r="C436" s="136" t="s">
        <v>150</v>
      </c>
      <c r="D436" s="69">
        <v>9994</v>
      </c>
      <c r="E436" s="69">
        <v>9994</v>
      </c>
      <c r="F436" s="69">
        <f>(E436/D436*100)</f>
        <v>100</v>
      </c>
    </row>
    <row r="437" spans="1:6" ht="12.75">
      <c r="A437" s="139"/>
      <c r="B437" s="38"/>
      <c r="C437" s="79" t="s">
        <v>151</v>
      </c>
      <c r="D437" s="72"/>
      <c r="E437" s="72"/>
      <c r="F437" s="72"/>
    </row>
    <row r="438" spans="1:6" ht="12.75">
      <c r="A438" s="200"/>
      <c r="B438" s="23"/>
      <c r="C438" s="133" t="s">
        <v>152</v>
      </c>
      <c r="D438" s="73"/>
      <c r="E438" s="73"/>
      <c r="F438" s="73"/>
    </row>
    <row r="439" spans="1:6" ht="12.75">
      <c r="A439" s="198"/>
      <c r="B439" s="12">
        <v>4010</v>
      </c>
      <c r="C439" s="80" t="s">
        <v>8</v>
      </c>
      <c r="D439" s="59">
        <v>8278.03</v>
      </c>
      <c r="E439" s="59">
        <v>8277.71</v>
      </c>
      <c r="F439" s="59">
        <f>(E439/D439*100)</f>
        <v>99.9961343459736</v>
      </c>
    </row>
    <row r="440" spans="1:6" ht="12.75">
      <c r="A440" s="200"/>
      <c r="B440" s="12">
        <v>4110</v>
      </c>
      <c r="C440" s="80" t="s">
        <v>12</v>
      </c>
      <c r="D440" s="59">
        <v>1262.44</v>
      </c>
      <c r="E440" s="59">
        <v>1262.39</v>
      </c>
      <c r="F440" s="59">
        <f>(E440/D440*100)</f>
        <v>99.99603941573461</v>
      </c>
    </row>
    <row r="441" spans="1:6" ht="12.75">
      <c r="A441" s="198"/>
      <c r="B441" s="12">
        <v>4118</v>
      </c>
      <c r="C441" s="80" t="s">
        <v>12</v>
      </c>
      <c r="D441" s="59">
        <v>6997.77</v>
      </c>
      <c r="E441" s="59">
        <v>6930.81</v>
      </c>
      <c r="F441" s="59">
        <f aca="true" t="shared" si="4" ref="F441:F456">(E441/D441*100)</f>
        <v>99.04312373799081</v>
      </c>
    </row>
    <row r="442" spans="1:6" ht="12.75">
      <c r="A442" s="198"/>
      <c r="B442" s="12">
        <v>4119</v>
      </c>
      <c r="C442" s="80" t="s">
        <v>12</v>
      </c>
      <c r="D442" s="59">
        <v>1234.93</v>
      </c>
      <c r="E442" s="59">
        <v>1223.13</v>
      </c>
      <c r="F442" s="59">
        <f t="shared" si="4"/>
        <v>99.04448025394153</v>
      </c>
    </row>
    <row r="443" spans="1:6" ht="12.75">
      <c r="A443" s="198"/>
      <c r="B443" s="12">
        <v>4120</v>
      </c>
      <c r="C443" s="80" t="s">
        <v>13</v>
      </c>
      <c r="D443" s="59">
        <v>200.53</v>
      </c>
      <c r="E443" s="59">
        <v>200.35</v>
      </c>
      <c r="F443" s="59">
        <f>(E443/D443*100)</f>
        <v>99.91023786964544</v>
      </c>
    </row>
    <row r="444" spans="1:6" ht="12.75">
      <c r="A444" s="198"/>
      <c r="B444" s="12">
        <v>4128</v>
      </c>
      <c r="C444" s="80" t="s">
        <v>13</v>
      </c>
      <c r="D444" s="59">
        <v>1108.96</v>
      </c>
      <c r="E444" s="59">
        <v>1098.32</v>
      </c>
      <c r="F444" s="59">
        <f t="shared" si="4"/>
        <v>99.04054249026115</v>
      </c>
    </row>
    <row r="445" spans="1:6" ht="12.75">
      <c r="A445" s="198"/>
      <c r="B445" s="12">
        <v>4129</v>
      </c>
      <c r="C445" s="80" t="s">
        <v>13</v>
      </c>
      <c r="D445" s="59">
        <v>195.71</v>
      </c>
      <c r="E445" s="59">
        <v>193.85</v>
      </c>
      <c r="F445" s="59">
        <f t="shared" si="4"/>
        <v>99.049614225129</v>
      </c>
    </row>
    <row r="446" spans="1:6" ht="12.75">
      <c r="A446" s="198"/>
      <c r="B446" s="12">
        <v>4170</v>
      </c>
      <c r="C446" s="80" t="s">
        <v>101</v>
      </c>
      <c r="D446" s="59">
        <v>960</v>
      </c>
      <c r="E446" s="59">
        <v>960</v>
      </c>
      <c r="F446" s="59">
        <f>(E446/D446*100)</f>
        <v>100</v>
      </c>
    </row>
    <row r="447" spans="1:6" ht="12.75">
      <c r="A447" s="198"/>
      <c r="B447" s="12">
        <v>4178</v>
      </c>
      <c r="C447" s="80" t="s">
        <v>101</v>
      </c>
      <c r="D447" s="59">
        <v>45263.87</v>
      </c>
      <c r="E447" s="59">
        <v>45263.13</v>
      </c>
      <c r="F447" s="59">
        <f t="shared" si="4"/>
        <v>99.99836514199956</v>
      </c>
    </row>
    <row r="448" spans="1:6" ht="12.75">
      <c r="A448" s="198"/>
      <c r="B448" s="12">
        <v>4179</v>
      </c>
      <c r="C448" s="80" t="s">
        <v>101</v>
      </c>
      <c r="D448" s="59">
        <v>7987.75</v>
      </c>
      <c r="E448" s="59">
        <v>7987.61</v>
      </c>
      <c r="F448" s="59">
        <f t="shared" si="4"/>
        <v>99.99824731620292</v>
      </c>
    </row>
    <row r="449" spans="1:6" ht="12.75">
      <c r="A449" s="198"/>
      <c r="B449" s="23">
        <v>4217</v>
      </c>
      <c r="C449" s="80" t="s">
        <v>14</v>
      </c>
      <c r="D449" s="59">
        <v>81.12</v>
      </c>
      <c r="E449" s="59">
        <v>0</v>
      </c>
      <c r="F449" s="59">
        <f>(E449/D449*100)</f>
        <v>0</v>
      </c>
    </row>
    <row r="450" spans="1:6" ht="12.75">
      <c r="A450" s="198"/>
      <c r="B450" s="23">
        <v>4218</v>
      </c>
      <c r="C450" s="80" t="s">
        <v>14</v>
      </c>
      <c r="D450" s="59">
        <v>7926.25</v>
      </c>
      <c r="E450" s="59">
        <v>7062.58</v>
      </c>
      <c r="F450" s="59">
        <f t="shared" si="4"/>
        <v>89.10367449929034</v>
      </c>
    </row>
    <row r="451" spans="1:6" ht="12.75">
      <c r="A451" s="198"/>
      <c r="B451" s="23">
        <v>4219</v>
      </c>
      <c r="C451" s="80" t="s">
        <v>14</v>
      </c>
      <c r="D451" s="59">
        <v>1398.75</v>
      </c>
      <c r="E451" s="59">
        <v>1246.34</v>
      </c>
      <c r="F451" s="59">
        <f t="shared" si="4"/>
        <v>89.10384271671134</v>
      </c>
    </row>
    <row r="452" spans="1:6" ht="12.75">
      <c r="A452" s="200"/>
      <c r="B452" s="23">
        <v>4228</v>
      </c>
      <c r="C452" s="80" t="s">
        <v>47</v>
      </c>
      <c r="D452" s="59">
        <v>8160</v>
      </c>
      <c r="E452" s="59">
        <v>8144.62</v>
      </c>
      <c r="F452" s="59">
        <f t="shared" si="4"/>
        <v>99.81151960784314</v>
      </c>
    </row>
    <row r="453" spans="1:6" ht="12.75">
      <c r="A453" s="198"/>
      <c r="B453" s="12">
        <v>4229</v>
      </c>
      <c r="C453" s="80" t="s">
        <v>47</v>
      </c>
      <c r="D453" s="59">
        <v>1440</v>
      </c>
      <c r="E453" s="59">
        <v>1437.15</v>
      </c>
      <c r="F453" s="59">
        <f t="shared" si="4"/>
        <v>99.80208333333334</v>
      </c>
    </row>
    <row r="454" spans="1:6" ht="12.75">
      <c r="A454" s="35"/>
      <c r="B454" s="38">
        <v>4247</v>
      </c>
      <c r="C454" s="79" t="s">
        <v>165</v>
      </c>
      <c r="D454" s="72">
        <v>500</v>
      </c>
      <c r="E454" s="72">
        <v>0</v>
      </c>
      <c r="F454" s="72">
        <f>(E454/D454*100)</f>
        <v>0</v>
      </c>
    </row>
    <row r="455" spans="1:6" ht="12.75">
      <c r="A455" s="200"/>
      <c r="B455" s="23"/>
      <c r="C455" s="133" t="s">
        <v>56</v>
      </c>
      <c r="D455" s="73"/>
      <c r="E455" s="73"/>
      <c r="F455" s="73"/>
    </row>
    <row r="456" spans="1:6" ht="12.75">
      <c r="A456" s="35"/>
      <c r="B456" s="38">
        <v>4248</v>
      </c>
      <c r="C456" s="79" t="s">
        <v>165</v>
      </c>
      <c r="D456" s="72">
        <v>5720.47</v>
      </c>
      <c r="E456" s="72">
        <v>3525.55</v>
      </c>
      <c r="F456" s="72">
        <f t="shared" si="4"/>
        <v>61.63042547203289</v>
      </c>
    </row>
    <row r="457" spans="1:6" ht="12.75">
      <c r="A457" s="200"/>
      <c r="B457" s="23"/>
      <c r="C457" s="133" t="s">
        <v>56</v>
      </c>
      <c r="D457" s="73"/>
      <c r="E457" s="73"/>
      <c r="F457" s="73"/>
    </row>
    <row r="458" spans="1:6" ht="12.75">
      <c r="A458" s="35"/>
      <c r="B458" s="38">
        <v>4249</v>
      </c>
      <c r="C458" s="79" t="s">
        <v>165</v>
      </c>
      <c r="D458" s="72">
        <v>1009.53</v>
      </c>
      <c r="E458" s="72">
        <v>622.17</v>
      </c>
      <c r="F458" s="72">
        <f>(E458/D458*100)</f>
        <v>61.62966925202817</v>
      </c>
    </row>
    <row r="459" spans="1:6" ht="12.75">
      <c r="A459" s="200"/>
      <c r="B459" s="23"/>
      <c r="C459" s="133" t="s">
        <v>56</v>
      </c>
      <c r="D459" s="73"/>
      <c r="E459" s="73"/>
      <c r="F459" s="73"/>
    </row>
    <row r="460" spans="1:6" ht="12.75">
      <c r="A460" s="200"/>
      <c r="B460" s="23">
        <v>4307</v>
      </c>
      <c r="C460" s="80" t="s">
        <v>7</v>
      </c>
      <c r="D460" s="59">
        <v>58000</v>
      </c>
      <c r="E460" s="59">
        <v>49.38</v>
      </c>
      <c r="F460" s="59">
        <f>(E460/D460*100)</f>
        <v>0.08513793103448276</v>
      </c>
    </row>
    <row r="461" spans="1:6" ht="12.75">
      <c r="A461" s="200"/>
      <c r="B461" s="23">
        <v>4308</v>
      </c>
      <c r="C461" s="80" t="s">
        <v>7</v>
      </c>
      <c r="D461" s="59">
        <v>11695.28</v>
      </c>
      <c r="E461" s="59">
        <v>11636.6</v>
      </c>
      <c r="F461" s="59">
        <f>(E461/D461*100)</f>
        <v>99.49825912675882</v>
      </c>
    </row>
    <row r="462" spans="1:6" ht="12.75">
      <c r="A462" s="200"/>
      <c r="B462" s="23">
        <v>4309</v>
      </c>
      <c r="C462" s="80" t="s">
        <v>7</v>
      </c>
      <c r="D462" s="59">
        <v>2063.91</v>
      </c>
      <c r="E462" s="59">
        <v>2053.53</v>
      </c>
      <c r="F462" s="59">
        <f>(E462/D462*100)</f>
        <v>99.49707109321629</v>
      </c>
    </row>
    <row r="463" spans="1:6" ht="12.75">
      <c r="A463" s="199"/>
      <c r="B463" s="202">
        <v>4397</v>
      </c>
      <c r="C463" s="140" t="s">
        <v>198</v>
      </c>
      <c r="D463" s="72">
        <v>800</v>
      </c>
      <c r="E463" s="72">
        <v>0</v>
      </c>
      <c r="F463" s="72">
        <f>(E463/D463*100)</f>
        <v>0</v>
      </c>
    </row>
    <row r="464" spans="1:6" ht="12.75">
      <c r="A464" s="200"/>
      <c r="B464" s="23"/>
      <c r="C464" s="140" t="s">
        <v>199</v>
      </c>
      <c r="D464" s="72"/>
      <c r="E464" s="72"/>
      <c r="F464" s="72"/>
    </row>
    <row r="465" spans="1:6" ht="12.75">
      <c r="A465" s="198"/>
      <c r="B465" s="12">
        <v>4417</v>
      </c>
      <c r="C465" s="80" t="s">
        <v>17</v>
      </c>
      <c r="D465" s="59">
        <v>3000</v>
      </c>
      <c r="E465" s="59">
        <v>145</v>
      </c>
      <c r="F465" s="59">
        <f>(E465/D465*100)</f>
        <v>4.833333333333333</v>
      </c>
    </row>
    <row r="466" spans="1:6" ht="12.75">
      <c r="A466" s="200"/>
      <c r="B466" s="23">
        <v>4427</v>
      </c>
      <c r="C466" s="80" t="s">
        <v>93</v>
      </c>
      <c r="D466" s="59">
        <v>15700</v>
      </c>
      <c r="E466" s="59">
        <v>1606.93</v>
      </c>
      <c r="F466" s="59">
        <f>(E466/D466*100)</f>
        <v>10.235222929936306</v>
      </c>
    </row>
    <row r="467" spans="1:6" ht="12.75">
      <c r="A467" s="200"/>
      <c r="B467" s="23">
        <v>4437</v>
      </c>
      <c r="C467" s="80" t="s">
        <v>18</v>
      </c>
      <c r="D467" s="59">
        <v>600</v>
      </c>
      <c r="E467" s="59">
        <v>0</v>
      </c>
      <c r="F467" s="59">
        <f>(E467/D467*100)</f>
        <v>0</v>
      </c>
    </row>
    <row r="468" spans="1:6" ht="12.75">
      <c r="A468" s="198"/>
      <c r="B468" s="12">
        <v>4440</v>
      </c>
      <c r="C468" s="80" t="s">
        <v>19</v>
      </c>
      <c r="D468" s="59">
        <v>78854</v>
      </c>
      <c r="E468" s="59">
        <v>78854</v>
      </c>
      <c r="F468" s="59">
        <f>(E468/D468*100)</f>
        <v>100</v>
      </c>
    </row>
    <row r="469" spans="1:6" ht="12.75">
      <c r="A469" s="199"/>
      <c r="B469" s="202">
        <v>4700</v>
      </c>
      <c r="C469" s="140" t="s">
        <v>141</v>
      </c>
      <c r="D469" s="72">
        <v>1000</v>
      </c>
      <c r="E469" s="72">
        <v>0</v>
      </c>
      <c r="F469" s="72">
        <f>(E469/D469*100)</f>
        <v>0</v>
      </c>
    </row>
    <row r="470" spans="1:6" ht="12.75">
      <c r="A470" s="139"/>
      <c r="B470" s="38"/>
      <c r="C470" s="140" t="s">
        <v>142</v>
      </c>
      <c r="D470" s="72"/>
      <c r="E470" s="72"/>
      <c r="F470" s="72"/>
    </row>
    <row r="471" spans="1:6" ht="12.75">
      <c r="A471" s="199"/>
      <c r="B471" s="19">
        <v>4747</v>
      </c>
      <c r="C471" s="136" t="s">
        <v>143</v>
      </c>
      <c r="D471" s="69">
        <v>100</v>
      </c>
      <c r="E471" s="69">
        <v>0</v>
      </c>
      <c r="F471" s="69">
        <f>(E471/D471*100)</f>
        <v>0</v>
      </c>
    </row>
    <row r="472" spans="1:6" ht="12.75">
      <c r="A472" s="139"/>
      <c r="B472" s="38"/>
      <c r="C472" s="79" t="s">
        <v>144</v>
      </c>
      <c r="D472" s="72"/>
      <c r="E472" s="72"/>
      <c r="F472" s="72"/>
    </row>
    <row r="473" spans="1:6" ht="12.75">
      <c r="A473" s="199"/>
      <c r="B473" s="19">
        <v>4748</v>
      </c>
      <c r="C473" s="136" t="s">
        <v>143</v>
      </c>
      <c r="D473" s="69">
        <v>54.59</v>
      </c>
      <c r="E473" s="69">
        <v>54.59</v>
      </c>
      <c r="F473" s="69">
        <f>(E473/D473*100)</f>
        <v>100</v>
      </c>
    </row>
    <row r="474" spans="1:6" ht="12.75">
      <c r="A474" s="139"/>
      <c r="B474" s="38"/>
      <c r="C474" s="79" t="s">
        <v>144</v>
      </c>
      <c r="D474" s="72"/>
      <c r="E474" s="72"/>
      <c r="F474" s="72"/>
    </row>
    <row r="475" spans="1:6" ht="12.75">
      <c r="A475" s="199"/>
      <c r="B475" s="19">
        <v>4749</v>
      </c>
      <c r="C475" s="136" t="s">
        <v>143</v>
      </c>
      <c r="D475" s="69">
        <v>9.64</v>
      </c>
      <c r="E475" s="69">
        <v>9.64</v>
      </c>
      <c r="F475" s="69">
        <f>(E475/D475*100)</f>
        <v>100</v>
      </c>
    </row>
    <row r="476" spans="1:6" ht="12.75">
      <c r="A476" s="200"/>
      <c r="B476" s="38"/>
      <c r="C476" s="79" t="s">
        <v>144</v>
      </c>
      <c r="D476" s="72"/>
      <c r="E476" s="72"/>
      <c r="F476" s="72"/>
    </row>
    <row r="477" spans="1:6" ht="12.75">
      <c r="A477" s="199"/>
      <c r="B477" s="19">
        <v>4750</v>
      </c>
      <c r="C477" s="136" t="s">
        <v>145</v>
      </c>
      <c r="D477" s="69">
        <v>4500</v>
      </c>
      <c r="E477" s="69">
        <v>0</v>
      </c>
      <c r="F477" s="69">
        <f>(E477/D477*100)</f>
        <v>0</v>
      </c>
    </row>
    <row r="478" spans="1:6" ht="12.75">
      <c r="A478" s="200"/>
      <c r="B478" s="23"/>
      <c r="C478" s="133" t="s">
        <v>146</v>
      </c>
      <c r="D478" s="73"/>
      <c r="E478" s="73"/>
      <c r="F478" s="73"/>
    </row>
    <row r="479" spans="1:6" ht="12.75">
      <c r="A479" s="139"/>
      <c r="B479" s="38">
        <v>4757</v>
      </c>
      <c r="C479" s="79" t="s">
        <v>145</v>
      </c>
      <c r="D479" s="72">
        <v>200</v>
      </c>
      <c r="E479" s="72">
        <v>0</v>
      </c>
      <c r="F479" s="72">
        <f>(E479/D479*100)</f>
        <v>0</v>
      </c>
    </row>
    <row r="480" spans="1:6" ht="13.5" thickBot="1">
      <c r="A480" s="200"/>
      <c r="B480" s="1"/>
      <c r="C480" s="133" t="s">
        <v>146</v>
      </c>
      <c r="D480" s="58"/>
      <c r="E480" s="58"/>
      <c r="F480" s="58"/>
    </row>
    <row r="481" spans="1:6" ht="16.5" thickBot="1">
      <c r="A481" s="28">
        <v>851</v>
      </c>
      <c r="B481" s="29"/>
      <c r="C481" s="28" t="s">
        <v>68</v>
      </c>
      <c r="D481" s="93">
        <f>SUM(D482,D491,D502,D505,D509)</f>
        <v>1933766</v>
      </c>
      <c r="E481" s="93">
        <f>SUM(E482,E491,E502,E505,E509)</f>
        <v>1430173.29</v>
      </c>
      <c r="F481" s="93">
        <f>(E481/D481*100)</f>
        <v>73.95792924273155</v>
      </c>
    </row>
    <row r="482" spans="1:6" ht="12.75">
      <c r="A482" s="189">
        <v>85111</v>
      </c>
      <c r="B482" s="31"/>
      <c r="C482" s="16" t="s">
        <v>99</v>
      </c>
      <c r="D482" s="61">
        <f>SUM(D483,D487)</f>
        <v>853733</v>
      </c>
      <c r="E482" s="87">
        <f>SUM(E483,E487)</f>
        <v>353050.31</v>
      </c>
      <c r="F482" s="61">
        <f>(E482/D482*100)</f>
        <v>41.35371480310589</v>
      </c>
    </row>
    <row r="483" spans="1:6" ht="12.75" customHeight="1">
      <c r="A483" s="165"/>
      <c r="B483" s="39">
        <v>6220</v>
      </c>
      <c r="C483" s="79" t="s">
        <v>110</v>
      </c>
      <c r="D483" s="134">
        <v>598733</v>
      </c>
      <c r="E483" s="206">
        <v>353050.31</v>
      </c>
      <c r="F483" s="69">
        <f t="shared" si="2"/>
        <v>58.96623536701669</v>
      </c>
    </row>
    <row r="484" spans="1:6" ht="12.75" customHeight="1">
      <c r="A484" s="165"/>
      <c r="B484" s="39"/>
      <c r="C484" s="79" t="s">
        <v>111</v>
      </c>
      <c r="D484" s="115"/>
      <c r="E484" s="114"/>
      <c r="F484" s="72"/>
    </row>
    <row r="485" spans="1:6" ht="12.75" customHeight="1">
      <c r="A485" s="165"/>
      <c r="B485" s="39"/>
      <c r="C485" s="79" t="s">
        <v>112</v>
      </c>
      <c r="D485" s="115"/>
      <c r="E485" s="114"/>
      <c r="F485" s="72"/>
    </row>
    <row r="486" spans="1:6" ht="12.75" customHeight="1">
      <c r="A486" s="175"/>
      <c r="B486" s="24"/>
      <c r="C486" s="133" t="s">
        <v>113</v>
      </c>
      <c r="D486" s="157"/>
      <c r="E486" s="158"/>
      <c r="F486" s="73"/>
    </row>
    <row r="487" spans="1:6" ht="12.75" customHeight="1">
      <c r="A487" s="165"/>
      <c r="B487" s="39">
        <v>6229</v>
      </c>
      <c r="C487" s="79" t="s">
        <v>110</v>
      </c>
      <c r="D487" s="115">
        <v>255000</v>
      </c>
      <c r="E487" s="114">
        <v>0</v>
      </c>
      <c r="F487" s="72">
        <f t="shared" si="2"/>
        <v>0</v>
      </c>
    </row>
    <row r="488" spans="1:6" ht="12.75" customHeight="1">
      <c r="A488" s="165"/>
      <c r="B488" s="39"/>
      <c r="C488" s="79" t="s">
        <v>111</v>
      </c>
      <c r="D488" s="115"/>
      <c r="E488" s="114"/>
      <c r="F488" s="72"/>
    </row>
    <row r="489" spans="1:6" ht="12.75" customHeight="1">
      <c r="A489" s="165"/>
      <c r="B489" s="39"/>
      <c r="C489" s="79" t="s">
        <v>112</v>
      </c>
      <c r="D489" s="115"/>
      <c r="E489" s="114"/>
      <c r="F489" s="72"/>
    </row>
    <row r="490" spans="1:6" ht="12.75" customHeight="1">
      <c r="A490" s="175"/>
      <c r="B490" s="24"/>
      <c r="C490" s="133" t="s">
        <v>113</v>
      </c>
      <c r="D490" s="157"/>
      <c r="E490" s="158"/>
      <c r="F490" s="73"/>
    </row>
    <row r="491" spans="1:6" ht="12.75">
      <c r="A491" s="192">
        <v>85141</v>
      </c>
      <c r="B491" s="9"/>
      <c r="C491" s="10" t="s">
        <v>69</v>
      </c>
      <c r="D491" s="76">
        <f>SUM(D492:D500)</f>
        <v>24530</v>
      </c>
      <c r="E491" s="85">
        <f>SUM(E492:E500)</f>
        <v>24530</v>
      </c>
      <c r="F491" s="76">
        <f t="shared" si="2"/>
        <v>100</v>
      </c>
    </row>
    <row r="492" spans="1:6" ht="12.75">
      <c r="A492" s="198"/>
      <c r="B492" s="12">
        <v>4210</v>
      </c>
      <c r="C492" s="80" t="s">
        <v>14</v>
      </c>
      <c r="D492" s="59">
        <v>1440</v>
      </c>
      <c r="E492" s="86">
        <v>1440</v>
      </c>
      <c r="F492" s="59">
        <f t="shared" si="2"/>
        <v>100</v>
      </c>
    </row>
    <row r="493" spans="1:6" ht="12.75">
      <c r="A493" s="198"/>
      <c r="B493" s="12">
        <v>4260</v>
      </c>
      <c r="C493" s="80" t="s">
        <v>15</v>
      </c>
      <c r="D493" s="59">
        <v>14620</v>
      </c>
      <c r="E493" s="86">
        <v>14620</v>
      </c>
      <c r="F493" s="59">
        <f t="shared" si="2"/>
        <v>100</v>
      </c>
    </row>
    <row r="494" spans="1:6" ht="12.75">
      <c r="A494" s="198"/>
      <c r="B494" s="12">
        <v>4270</v>
      </c>
      <c r="C494" s="80" t="s">
        <v>16</v>
      </c>
      <c r="D494" s="59">
        <v>610</v>
      </c>
      <c r="E494" s="86">
        <v>610</v>
      </c>
      <c r="F494" s="59">
        <f t="shared" si="2"/>
        <v>100</v>
      </c>
    </row>
    <row r="495" spans="1:6" ht="12.75">
      <c r="A495" s="198"/>
      <c r="B495" s="12">
        <v>4300</v>
      </c>
      <c r="C495" s="80" t="s">
        <v>7</v>
      </c>
      <c r="D495" s="59">
        <v>534</v>
      </c>
      <c r="E495" s="86">
        <v>534</v>
      </c>
      <c r="F495" s="59">
        <f t="shared" si="2"/>
        <v>100</v>
      </c>
    </row>
    <row r="496" spans="1:6" ht="12.75">
      <c r="A496" s="198"/>
      <c r="B496" s="12">
        <v>4350</v>
      </c>
      <c r="C496" s="80" t="s">
        <v>124</v>
      </c>
      <c r="D496" s="59">
        <v>3426</v>
      </c>
      <c r="E496" s="86">
        <v>3426</v>
      </c>
      <c r="F496" s="59">
        <f>(E496/D496*100)</f>
        <v>100</v>
      </c>
    </row>
    <row r="497" spans="1:6" ht="12.75">
      <c r="A497" s="199"/>
      <c r="B497" s="19">
        <v>4370</v>
      </c>
      <c r="C497" s="136" t="s">
        <v>138</v>
      </c>
      <c r="D497" s="69">
        <v>2175</v>
      </c>
      <c r="E497" s="90">
        <v>2175</v>
      </c>
      <c r="F497" s="69">
        <f>(E497/D497*100)</f>
        <v>100</v>
      </c>
    </row>
    <row r="498" spans="1:6" ht="12.75">
      <c r="A498" s="200"/>
      <c r="B498" s="23"/>
      <c r="C498" s="133" t="s">
        <v>140</v>
      </c>
      <c r="D498" s="73"/>
      <c r="E498" s="91"/>
      <c r="F498" s="73"/>
    </row>
    <row r="499" spans="1:6" ht="12.75">
      <c r="A499" s="198"/>
      <c r="B499" s="12">
        <v>4480</v>
      </c>
      <c r="C499" s="80" t="s">
        <v>20</v>
      </c>
      <c r="D499" s="59">
        <v>1719</v>
      </c>
      <c r="E499" s="86">
        <v>1719</v>
      </c>
      <c r="F499" s="59">
        <f>(E499/D499*100)</f>
        <v>100</v>
      </c>
    </row>
    <row r="500" spans="1:6" ht="12.75">
      <c r="A500" s="35"/>
      <c r="B500" s="38">
        <v>4520</v>
      </c>
      <c r="C500" s="140" t="s">
        <v>29</v>
      </c>
      <c r="D500" s="72">
        <v>6</v>
      </c>
      <c r="E500" s="102">
        <v>6</v>
      </c>
      <c r="F500" s="72">
        <f>(E500/D500*100)</f>
        <v>100</v>
      </c>
    </row>
    <row r="501" spans="1:6" ht="12.75">
      <c r="A501" s="139"/>
      <c r="B501" s="38"/>
      <c r="C501" s="140" t="s">
        <v>30</v>
      </c>
      <c r="D501" s="38"/>
      <c r="F501" s="23"/>
    </row>
    <row r="502" spans="1:6" ht="12.75">
      <c r="A502" s="193">
        <v>85154</v>
      </c>
      <c r="B502" s="45"/>
      <c r="C502" s="46" t="s">
        <v>114</v>
      </c>
      <c r="D502" s="70">
        <f>SUM(D503:D504)</f>
        <v>9461</v>
      </c>
      <c r="E502" s="110">
        <f>SUM(E503:E504)</f>
        <v>8898.5</v>
      </c>
      <c r="F502" s="76">
        <f t="shared" si="2"/>
        <v>94.0545396892506</v>
      </c>
    </row>
    <row r="503" spans="1:6" ht="12.75">
      <c r="A503" s="193"/>
      <c r="B503" s="19">
        <v>4170</v>
      </c>
      <c r="C503" s="136" t="s">
        <v>101</v>
      </c>
      <c r="D503" s="69">
        <v>9200</v>
      </c>
      <c r="E503" s="90">
        <v>8637.5</v>
      </c>
      <c r="F503" s="59">
        <f>(E503/D503*100)</f>
        <v>93.88586956521739</v>
      </c>
    </row>
    <row r="504" spans="1:10" ht="12.75">
      <c r="A504" s="199"/>
      <c r="B504" s="19">
        <v>4210</v>
      </c>
      <c r="C504" s="80" t="s">
        <v>14</v>
      </c>
      <c r="D504" s="69">
        <v>261</v>
      </c>
      <c r="E504" s="90">
        <v>261</v>
      </c>
      <c r="F504" s="59">
        <f t="shared" si="2"/>
        <v>100</v>
      </c>
      <c r="H504" s="35"/>
      <c r="I504" s="35"/>
      <c r="J504" s="35"/>
    </row>
    <row r="505" spans="1:10" ht="12.75">
      <c r="A505" s="193">
        <v>85156</v>
      </c>
      <c r="B505" s="45"/>
      <c r="C505" s="46" t="s">
        <v>70</v>
      </c>
      <c r="D505" s="70">
        <f>SUM(D508)</f>
        <v>1038042</v>
      </c>
      <c r="E505" s="110">
        <f>SUM(E508)</f>
        <v>1036694.49</v>
      </c>
      <c r="F505" s="70">
        <f t="shared" si="2"/>
        <v>99.87018733346049</v>
      </c>
      <c r="H505" s="35"/>
      <c r="I505" s="35"/>
      <c r="J505" s="35"/>
    </row>
    <row r="506" spans="1:10" ht="12.75">
      <c r="A506" s="194"/>
      <c r="B506" s="7"/>
      <c r="C506" s="5" t="s">
        <v>71</v>
      </c>
      <c r="D506" s="84"/>
      <c r="E506" s="83"/>
      <c r="F506" s="7"/>
      <c r="H506" s="35"/>
      <c r="I506" s="35"/>
      <c r="J506" s="35"/>
    </row>
    <row r="507" spans="1:6" ht="12.75">
      <c r="A507" s="192"/>
      <c r="B507" s="9"/>
      <c r="C507" s="10" t="s">
        <v>72</v>
      </c>
      <c r="D507" s="76"/>
      <c r="E507" s="85"/>
      <c r="F507" s="9"/>
    </row>
    <row r="508" spans="1:6" ht="13.5" thickBot="1">
      <c r="A508" s="203"/>
      <c r="B508" s="1">
        <v>4130</v>
      </c>
      <c r="C508" s="204" t="s">
        <v>73</v>
      </c>
      <c r="D508" s="58">
        <v>1038042</v>
      </c>
      <c r="E508" s="88">
        <v>1036694.49</v>
      </c>
      <c r="F508" s="58">
        <f t="shared" si="2"/>
        <v>99.87018733346049</v>
      </c>
    </row>
    <row r="509" spans="1:6" ht="12.75">
      <c r="A509" s="189">
        <v>85195</v>
      </c>
      <c r="B509" s="15"/>
      <c r="C509" s="16" t="s">
        <v>42</v>
      </c>
      <c r="D509" s="61">
        <f>SUM(D510)</f>
        <v>8000</v>
      </c>
      <c r="E509" s="87">
        <f>SUM(E510)</f>
        <v>6999.99</v>
      </c>
      <c r="F509" s="77">
        <f>(E509/D509*100)</f>
        <v>87.49987499999999</v>
      </c>
    </row>
    <row r="510" spans="1:6" ht="12.75">
      <c r="A510" s="165"/>
      <c r="B510" s="39">
        <v>2830</v>
      </c>
      <c r="C510" s="79" t="s">
        <v>104</v>
      </c>
      <c r="D510" s="134">
        <v>8000</v>
      </c>
      <c r="E510" s="206">
        <v>6999.99</v>
      </c>
      <c r="F510" s="69">
        <f>(E510/D510*100)</f>
        <v>87.49987499999999</v>
      </c>
    </row>
    <row r="511" spans="1:6" ht="12.75">
      <c r="A511" s="165"/>
      <c r="B511" s="39"/>
      <c r="C511" s="79" t="s">
        <v>105</v>
      </c>
      <c r="D511" s="115"/>
      <c r="E511" s="114"/>
      <c r="F511" s="72"/>
    </row>
    <row r="512" spans="1:6" ht="12.75">
      <c r="A512" s="165"/>
      <c r="B512" s="39"/>
      <c r="C512" s="79" t="s">
        <v>106</v>
      </c>
      <c r="D512" s="115"/>
      <c r="E512" s="114"/>
      <c r="F512" s="72"/>
    </row>
    <row r="513" spans="1:6" ht="13.5" thickBot="1">
      <c r="A513" s="165"/>
      <c r="B513" s="8"/>
      <c r="C513" s="79" t="s">
        <v>107</v>
      </c>
      <c r="D513" s="205"/>
      <c r="E513" s="114"/>
      <c r="F513" s="58"/>
    </row>
    <row r="514" spans="1:6" ht="16.5" thickBot="1">
      <c r="A514" s="28">
        <v>852</v>
      </c>
      <c r="B514" s="29"/>
      <c r="C514" s="28" t="s">
        <v>95</v>
      </c>
      <c r="D514" s="93">
        <f>SUM(D515,D527,D531,D535,D544,D570,D572)</f>
        <v>3212755.56</v>
      </c>
      <c r="E514" s="93">
        <f>SUM(E515,E527,E531,E535,E544,E570,E572)</f>
        <v>2830137.2799999993</v>
      </c>
      <c r="F514" s="93">
        <f>(E514/D514*100)</f>
        <v>88.0906507558888</v>
      </c>
    </row>
    <row r="515" spans="1:6" ht="12.75">
      <c r="A515" s="31">
        <v>85201</v>
      </c>
      <c r="B515" s="32"/>
      <c r="C515" s="31" t="s">
        <v>74</v>
      </c>
      <c r="D515" s="87">
        <f>SUM(D516:D526)</f>
        <v>717336</v>
      </c>
      <c r="E515" s="61">
        <f>SUM(E516:E526)</f>
        <v>556999.82</v>
      </c>
      <c r="F515" s="33">
        <f t="shared" si="2"/>
        <v>77.64838513611473</v>
      </c>
    </row>
    <row r="516" spans="1:6" ht="12.75">
      <c r="A516" s="39"/>
      <c r="B516" s="79">
        <v>2320</v>
      </c>
      <c r="C516" s="39" t="s">
        <v>40</v>
      </c>
      <c r="D516" s="114">
        <v>474503</v>
      </c>
      <c r="E516" s="115">
        <v>350004.42</v>
      </c>
      <c r="F516" s="22">
        <f>(E516/D516*100)</f>
        <v>73.76231973243583</v>
      </c>
    </row>
    <row r="517" spans="1:6" ht="12.75">
      <c r="A517" s="39"/>
      <c r="B517" s="79"/>
      <c r="C517" s="39" t="s">
        <v>166</v>
      </c>
      <c r="D517" s="114"/>
      <c r="E517" s="115"/>
      <c r="F517" s="72"/>
    </row>
    <row r="518" spans="1:6" ht="12.75">
      <c r="A518" s="39"/>
      <c r="B518" s="79"/>
      <c r="C518" s="39" t="s">
        <v>167</v>
      </c>
      <c r="D518" s="114"/>
      <c r="E518" s="115"/>
      <c r="F518" s="36"/>
    </row>
    <row r="519" spans="1:6" ht="12.75">
      <c r="A519" s="19"/>
      <c r="B519" s="21">
        <v>2820</v>
      </c>
      <c r="C519" s="20" t="s">
        <v>75</v>
      </c>
      <c r="D519" s="90">
        <v>30629</v>
      </c>
      <c r="E519" s="69">
        <v>30629</v>
      </c>
      <c r="F519" s="22">
        <f>(E519/D519*100)</f>
        <v>100</v>
      </c>
    </row>
    <row r="520" spans="1:6" ht="12.75">
      <c r="A520" s="38"/>
      <c r="B520" s="35"/>
      <c r="C520" s="39" t="s">
        <v>76</v>
      </c>
      <c r="D520" s="102"/>
      <c r="E520" s="72"/>
      <c r="F520" s="36"/>
    </row>
    <row r="521" spans="1:6" ht="12.75">
      <c r="A521" s="23"/>
      <c r="B521" s="25"/>
      <c r="C521" s="24" t="s">
        <v>77</v>
      </c>
      <c r="D521" s="91"/>
      <c r="E521" s="73"/>
      <c r="F521" s="26"/>
    </row>
    <row r="522" spans="1:6" ht="12.75">
      <c r="A522" s="39"/>
      <c r="B522" s="79">
        <v>2830</v>
      </c>
      <c r="C522" s="39" t="s">
        <v>104</v>
      </c>
      <c r="D522" s="134">
        <v>157920</v>
      </c>
      <c r="E522" s="134">
        <v>157920</v>
      </c>
      <c r="F522" s="69">
        <f>(E522/D522*100)</f>
        <v>100</v>
      </c>
    </row>
    <row r="523" spans="1:6" ht="12.75">
      <c r="A523" s="39"/>
      <c r="B523" s="79"/>
      <c r="C523" s="39" t="s">
        <v>105</v>
      </c>
      <c r="D523" s="115"/>
      <c r="E523" s="114"/>
      <c r="F523" s="72"/>
    </row>
    <row r="524" spans="1:6" ht="12.75">
      <c r="A524" s="39"/>
      <c r="B524" s="79"/>
      <c r="C524" s="39" t="s">
        <v>106</v>
      </c>
      <c r="D524" s="115"/>
      <c r="E524" s="114"/>
      <c r="F524" s="72"/>
    </row>
    <row r="525" spans="1:6" ht="12.75">
      <c r="A525" s="24"/>
      <c r="B525" s="79"/>
      <c r="C525" s="39" t="s">
        <v>107</v>
      </c>
      <c r="D525" s="115"/>
      <c r="E525" s="114"/>
      <c r="F525" s="72"/>
    </row>
    <row r="526" spans="1:6" ht="12.75">
      <c r="A526" s="39"/>
      <c r="B526" s="13">
        <v>3110</v>
      </c>
      <c r="C526" s="18" t="s">
        <v>78</v>
      </c>
      <c r="D526" s="86">
        <v>54284</v>
      </c>
      <c r="E526" s="59">
        <v>18446.4</v>
      </c>
      <c r="F526" s="14">
        <f>(E526/D526*100)</f>
        <v>33.981283619482724</v>
      </c>
    </row>
    <row r="527" spans="1:6" ht="12.75">
      <c r="A527" s="15">
        <v>85202</v>
      </c>
      <c r="B527" s="16"/>
      <c r="C527" s="15" t="s">
        <v>79</v>
      </c>
      <c r="D527" s="97">
        <f>SUM(D528)</f>
        <v>474516</v>
      </c>
      <c r="E527" s="77">
        <f>SUM(E528)</f>
        <v>474516</v>
      </c>
      <c r="F527" s="17">
        <f>(E527/D527*100)</f>
        <v>100</v>
      </c>
    </row>
    <row r="528" spans="1:6" ht="12.75">
      <c r="A528" s="19"/>
      <c r="B528" s="21">
        <v>2820</v>
      </c>
      <c r="C528" s="20" t="s">
        <v>75</v>
      </c>
      <c r="D528" s="90">
        <v>474516</v>
      </c>
      <c r="E528" s="69">
        <v>474516</v>
      </c>
      <c r="F528" s="22">
        <f>(E528/D528*100)</f>
        <v>100</v>
      </c>
    </row>
    <row r="529" spans="1:6" ht="12.75">
      <c r="A529" s="38"/>
      <c r="B529" s="35"/>
      <c r="C529" s="39" t="s">
        <v>76</v>
      </c>
      <c r="D529" s="102"/>
      <c r="E529" s="72"/>
      <c r="F529" s="36"/>
    </row>
    <row r="530" spans="1:6" ht="12.75">
      <c r="A530" s="23"/>
      <c r="B530" s="25"/>
      <c r="C530" s="24" t="s">
        <v>77</v>
      </c>
      <c r="D530" s="91"/>
      <c r="E530" s="73"/>
      <c r="F530" s="26"/>
    </row>
    <row r="531" spans="1:6" ht="12.75">
      <c r="A531" s="15">
        <v>85203</v>
      </c>
      <c r="B531" s="16"/>
      <c r="C531" s="15" t="s">
        <v>137</v>
      </c>
      <c r="D531" s="77">
        <f>SUM(D532)</f>
        <v>519551</v>
      </c>
      <c r="E531" s="77">
        <f>SUM(E532)</f>
        <v>519551</v>
      </c>
      <c r="F531" s="77">
        <f>(E531/D531*100)</f>
        <v>100</v>
      </c>
    </row>
    <row r="532" spans="1:6" ht="12.75">
      <c r="A532" s="38"/>
      <c r="B532" s="21">
        <v>2820</v>
      </c>
      <c r="C532" s="20" t="s">
        <v>75</v>
      </c>
      <c r="D532" s="90">
        <v>519551</v>
      </c>
      <c r="E532" s="69">
        <v>519551</v>
      </c>
      <c r="F532" s="22">
        <f>(E532/D532*100)</f>
        <v>100</v>
      </c>
    </row>
    <row r="533" spans="1:6" ht="12.75">
      <c r="A533" s="38"/>
      <c r="B533" s="35"/>
      <c r="C533" s="39" t="s">
        <v>76</v>
      </c>
      <c r="D533" s="102"/>
      <c r="E533" s="72"/>
      <c r="F533" s="36"/>
    </row>
    <row r="534" spans="1:6" ht="12.75">
      <c r="A534" s="23"/>
      <c r="B534" s="35"/>
      <c r="C534" s="24" t="s">
        <v>77</v>
      </c>
      <c r="D534" s="102"/>
      <c r="E534" s="72"/>
      <c r="F534" s="36"/>
    </row>
    <row r="535" spans="1:6" ht="12.75">
      <c r="A535" s="15">
        <v>85204</v>
      </c>
      <c r="B535" s="16"/>
      <c r="C535" s="15" t="s">
        <v>80</v>
      </c>
      <c r="D535" s="77">
        <f>SUM(D536:D543)</f>
        <v>1087047</v>
      </c>
      <c r="E535" s="77">
        <f>SUM(E536:E543)</f>
        <v>889160.28</v>
      </c>
      <c r="F535" s="77">
        <f>(E535/D535*100)</f>
        <v>81.7959370661986</v>
      </c>
    </row>
    <row r="536" spans="1:6" ht="12.75">
      <c r="A536" s="67"/>
      <c r="B536" s="68">
        <v>2320</v>
      </c>
      <c r="C536" s="39" t="s">
        <v>40</v>
      </c>
      <c r="D536" s="116">
        <v>87383</v>
      </c>
      <c r="E536" s="99">
        <v>84951.72</v>
      </c>
      <c r="F536" s="69">
        <f>(E536/D536*100)</f>
        <v>97.21767391826785</v>
      </c>
    </row>
    <row r="537" spans="1:6" ht="12.75">
      <c r="A537" s="62"/>
      <c r="B537" s="63"/>
      <c r="C537" s="39" t="s">
        <v>166</v>
      </c>
      <c r="D537" s="109"/>
      <c r="E537" s="71"/>
      <c r="F537" s="71"/>
    </row>
    <row r="538" spans="1:6" ht="12.75">
      <c r="A538" s="64"/>
      <c r="B538" s="65"/>
      <c r="C538" s="39" t="s">
        <v>167</v>
      </c>
      <c r="D538" s="117"/>
      <c r="E538" s="101"/>
      <c r="F538" s="66"/>
    </row>
    <row r="539" spans="1:6" ht="12.75">
      <c r="A539" s="12"/>
      <c r="B539" s="13">
        <v>3110</v>
      </c>
      <c r="C539" s="18" t="s">
        <v>78</v>
      </c>
      <c r="D539" s="86">
        <v>741832</v>
      </c>
      <c r="E539" s="59">
        <v>642540.23</v>
      </c>
      <c r="F539" s="14">
        <f aca="true" t="shared" si="5" ref="F539:F556">(E539/D539*100)</f>
        <v>86.61532934680628</v>
      </c>
    </row>
    <row r="540" spans="1:6" ht="12.75">
      <c r="A540" s="19"/>
      <c r="B540" s="13">
        <v>4110</v>
      </c>
      <c r="C540" s="18" t="s">
        <v>12</v>
      </c>
      <c r="D540" s="90">
        <v>29868</v>
      </c>
      <c r="E540" s="69">
        <v>19802.8</v>
      </c>
      <c r="F540" s="14">
        <f t="shared" si="5"/>
        <v>66.30105798848265</v>
      </c>
    </row>
    <row r="541" spans="1:6" ht="12.75">
      <c r="A541" s="19"/>
      <c r="B541" s="13">
        <v>4120</v>
      </c>
      <c r="C541" s="18" t="s">
        <v>13</v>
      </c>
      <c r="D541" s="90">
        <v>5132</v>
      </c>
      <c r="E541" s="69">
        <v>2995.8</v>
      </c>
      <c r="F541" s="14">
        <f t="shared" si="5"/>
        <v>58.37490257209665</v>
      </c>
    </row>
    <row r="542" spans="1:6" ht="12.75">
      <c r="A542" s="19"/>
      <c r="B542" s="21">
        <v>4170</v>
      </c>
      <c r="C542" s="20" t="s">
        <v>101</v>
      </c>
      <c r="D542" s="90">
        <v>209455</v>
      </c>
      <c r="E542" s="69">
        <v>138869.73</v>
      </c>
      <c r="F542" s="14">
        <f>(E542/D542*100)</f>
        <v>66.30050846243823</v>
      </c>
    </row>
    <row r="543" spans="1:6" ht="12.75">
      <c r="A543" s="19"/>
      <c r="B543" s="13">
        <v>4300</v>
      </c>
      <c r="C543" s="18" t="s">
        <v>7</v>
      </c>
      <c r="D543" s="90">
        <v>13377</v>
      </c>
      <c r="E543" s="69">
        <v>0</v>
      </c>
      <c r="F543" s="14">
        <f t="shared" si="5"/>
        <v>0</v>
      </c>
    </row>
    <row r="544" spans="1:6" ht="12.75">
      <c r="A544" s="15">
        <v>85218</v>
      </c>
      <c r="B544" s="16"/>
      <c r="C544" s="15" t="s">
        <v>81</v>
      </c>
      <c r="D544" s="97">
        <f>SUM(D545:D568)</f>
        <v>312630</v>
      </c>
      <c r="E544" s="77">
        <f>SUM(E545:E568)</f>
        <v>295013.82</v>
      </c>
      <c r="F544" s="17">
        <f t="shared" si="5"/>
        <v>94.36516649073985</v>
      </c>
    </row>
    <row r="545" spans="1:6" ht="12.75">
      <c r="A545" s="12"/>
      <c r="B545" s="13">
        <v>4010</v>
      </c>
      <c r="C545" s="18" t="s">
        <v>8</v>
      </c>
      <c r="D545" s="86">
        <v>182014</v>
      </c>
      <c r="E545" s="59">
        <v>174051.23</v>
      </c>
      <c r="F545" s="14">
        <f t="shared" si="5"/>
        <v>95.6251881723384</v>
      </c>
    </row>
    <row r="546" spans="1:6" ht="12.75">
      <c r="A546" s="12"/>
      <c r="B546" s="13">
        <v>4040</v>
      </c>
      <c r="C546" s="18" t="s">
        <v>11</v>
      </c>
      <c r="D546" s="86">
        <v>12893</v>
      </c>
      <c r="E546" s="59">
        <v>12892.6</v>
      </c>
      <c r="F546" s="14">
        <f t="shared" si="5"/>
        <v>99.9968975413015</v>
      </c>
    </row>
    <row r="547" spans="1:6" ht="12.75">
      <c r="A547" s="12"/>
      <c r="B547" s="13">
        <v>4110</v>
      </c>
      <c r="C547" s="18" t="s">
        <v>12</v>
      </c>
      <c r="D547" s="86">
        <v>30549</v>
      </c>
      <c r="E547" s="59">
        <v>29119.9</v>
      </c>
      <c r="F547" s="14">
        <f t="shared" si="5"/>
        <v>95.32194179842222</v>
      </c>
    </row>
    <row r="548" spans="1:6" ht="12.75">
      <c r="A548" s="12"/>
      <c r="B548" s="13">
        <v>4120</v>
      </c>
      <c r="C548" s="18" t="s">
        <v>13</v>
      </c>
      <c r="D548" s="86">
        <v>3892</v>
      </c>
      <c r="E548" s="59">
        <v>3184.34</v>
      </c>
      <c r="F548" s="14">
        <f t="shared" si="5"/>
        <v>81.81757451181912</v>
      </c>
    </row>
    <row r="549" spans="1:6" ht="12.75">
      <c r="A549" s="12"/>
      <c r="B549" s="13">
        <v>4170</v>
      </c>
      <c r="C549" s="18" t="s">
        <v>101</v>
      </c>
      <c r="D549" s="86">
        <v>9875</v>
      </c>
      <c r="E549" s="59">
        <v>6450</v>
      </c>
      <c r="F549" s="14">
        <f t="shared" si="5"/>
        <v>65.31645569620254</v>
      </c>
    </row>
    <row r="550" spans="1:6" ht="12.75">
      <c r="A550" s="12"/>
      <c r="B550" s="13">
        <v>4210</v>
      </c>
      <c r="C550" s="18" t="s">
        <v>14</v>
      </c>
      <c r="D550" s="86">
        <v>8649</v>
      </c>
      <c r="E550" s="59">
        <v>7404.68</v>
      </c>
      <c r="F550" s="14">
        <f t="shared" si="5"/>
        <v>85.6131344664123</v>
      </c>
    </row>
    <row r="551" spans="1:6" ht="12.75">
      <c r="A551" s="12"/>
      <c r="B551" s="13">
        <v>4260</v>
      </c>
      <c r="C551" s="18" t="s">
        <v>15</v>
      </c>
      <c r="D551" s="86">
        <v>3000</v>
      </c>
      <c r="E551" s="59">
        <v>3000</v>
      </c>
      <c r="F551" s="14">
        <f t="shared" si="5"/>
        <v>100</v>
      </c>
    </row>
    <row r="552" spans="1:6" ht="12.75">
      <c r="A552" s="12"/>
      <c r="B552" s="13">
        <v>4270</v>
      </c>
      <c r="C552" s="18" t="s">
        <v>16</v>
      </c>
      <c r="D552" s="86">
        <v>3056</v>
      </c>
      <c r="E552" s="59">
        <v>1645.97</v>
      </c>
      <c r="F552" s="14">
        <f t="shared" si="5"/>
        <v>53.86027486910995</v>
      </c>
    </row>
    <row r="553" spans="1:6" ht="12.75">
      <c r="A553" s="12"/>
      <c r="B553" s="13">
        <v>4280</v>
      </c>
      <c r="C553" s="18" t="s">
        <v>28</v>
      </c>
      <c r="D553" s="86">
        <v>130</v>
      </c>
      <c r="E553" s="59">
        <v>130</v>
      </c>
      <c r="F553" s="14">
        <f t="shared" si="5"/>
        <v>100</v>
      </c>
    </row>
    <row r="554" spans="1:6" ht="12.75">
      <c r="A554" s="12"/>
      <c r="B554" s="13">
        <v>4300</v>
      </c>
      <c r="C554" s="18" t="s">
        <v>7</v>
      </c>
      <c r="D554" s="86">
        <v>12488</v>
      </c>
      <c r="E554" s="59">
        <v>12391.31</v>
      </c>
      <c r="F554" s="14">
        <f t="shared" si="5"/>
        <v>99.22573670723894</v>
      </c>
    </row>
    <row r="555" spans="1:6" ht="12.75">
      <c r="A555" s="12"/>
      <c r="B555" s="13">
        <v>4350</v>
      </c>
      <c r="C555" s="18" t="s">
        <v>124</v>
      </c>
      <c r="D555" s="86">
        <v>576</v>
      </c>
      <c r="E555" s="59">
        <v>576</v>
      </c>
      <c r="F555" s="14">
        <f t="shared" si="5"/>
        <v>100</v>
      </c>
    </row>
    <row r="556" spans="1:6" ht="12.75">
      <c r="A556" s="19"/>
      <c r="B556" s="170">
        <v>4360</v>
      </c>
      <c r="C556" s="136" t="s">
        <v>138</v>
      </c>
      <c r="D556" s="69">
        <v>485</v>
      </c>
      <c r="E556" s="90">
        <v>380</v>
      </c>
      <c r="F556" s="69">
        <f t="shared" si="5"/>
        <v>78.35051546391753</v>
      </c>
    </row>
    <row r="557" spans="1:6" ht="12.75">
      <c r="A557" s="38"/>
      <c r="B557" s="179"/>
      <c r="C557" s="79" t="s">
        <v>139</v>
      </c>
      <c r="D557" s="72"/>
      <c r="E557" s="102"/>
      <c r="F557" s="72"/>
    </row>
    <row r="558" spans="1:6" ht="12.75">
      <c r="A558" s="19"/>
      <c r="B558" s="170">
        <v>4370</v>
      </c>
      <c r="C558" s="136" t="s">
        <v>138</v>
      </c>
      <c r="D558" s="69">
        <v>3501</v>
      </c>
      <c r="E558" s="90">
        <v>3118.67</v>
      </c>
      <c r="F558" s="69">
        <f>(E558/D558*100)</f>
        <v>89.07940588403314</v>
      </c>
    </row>
    <row r="559" spans="1:6" ht="12.75">
      <c r="A559" s="23"/>
      <c r="B559" s="163"/>
      <c r="C559" s="133" t="s">
        <v>140</v>
      </c>
      <c r="D559" s="73"/>
      <c r="E559" s="91"/>
      <c r="F559" s="73"/>
    </row>
    <row r="560" spans="1:6" ht="12.75">
      <c r="A560" s="23"/>
      <c r="B560" s="163">
        <v>4400</v>
      </c>
      <c r="C560" s="133" t="s">
        <v>156</v>
      </c>
      <c r="D560" s="73">
        <v>28358</v>
      </c>
      <c r="E560" s="91">
        <v>28357.2</v>
      </c>
      <c r="F560" s="69">
        <f>(E560/D560*100)</f>
        <v>99.99717892658157</v>
      </c>
    </row>
    <row r="561" spans="1:6" ht="12.75">
      <c r="A561" s="12"/>
      <c r="B561" s="164">
        <v>4410</v>
      </c>
      <c r="C561" s="141" t="s">
        <v>17</v>
      </c>
      <c r="D561" s="86">
        <v>1700</v>
      </c>
      <c r="E561" s="59">
        <v>1339.22</v>
      </c>
      <c r="F561" s="14">
        <f>(E561/D561*100)</f>
        <v>78.77764705882353</v>
      </c>
    </row>
    <row r="562" spans="1:6" ht="12.75">
      <c r="A562" s="12"/>
      <c r="B562" s="163">
        <v>4430</v>
      </c>
      <c r="C562" s="145" t="s">
        <v>18</v>
      </c>
      <c r="D562" s="86">
        <v>239</v>
      </c>
      <c r="E562" s="59">
        <v>239</v>
      </c>
      <c r="F562" s="14">
        <f>(E562/D562*100)</f>
        <v>100</v>
      </c>
    </row>
    <row r="563" spans="1:6" ht="12.75">
      <c r="A563" s="12"/>
      <c r="B563" s="164">
        <v>4440</v>
      </c>
      <c r="C563" s="141" t="s">
        <v>19</v>
      </c>
      <c r="D563" s="86">
        <v>5696</v>
      </c>
      <c r="E563" s="59">
        <v>5695.3</v>
      </c>
      <c r="F563" s="14">
        <f>(E563/D563*100)</f>
        <v>99.9877106741573</v>
      </c>
    </row>
    <row r="564" spans="1:6" ht="12.75">
      <c r="A564" s="19"/>
      <c r="B564" s="170">
        <v>4700</v>
      </c>
      <c r="C564" s="146" t="s">
        <v>141</v>
      </c>
      <c r="D564" s="105">
        <v>2513</v>
      </c>
      <c r="E564" s="106">
        <v>2023</v>
      </c>
      <c r="F564" s="22">
        <f>(E564/D564*100)</f>
        <v>80.50139275766016</v>
      </c>
    </row>
    <row r="565" spans="1:6" ht="12.75">
      <c r="A565" s="23"/>
      <c r="B565" s="163"/>
      <c r="C565" s="145" t="s">
        <v>142</v>
      </c>
      <c r="D565" s="103"/>
      <c r="E565" s="104"/>
      <c r="F565" s="26"/>
    </row>
    <row r="566" spans="1:6" ht="12.75">
      <c r="A566" s="19"/>
      <c r="B566" s="170">
        <v>4740</v>
      </c>
      <c r="C566" s="136" t="s">
        <v>143</v>
      </c>
      <c r="D566" s="69">
        <v>724</v>
      </c>
      <c r="E566" s="90">
        <v>723.4</v>
      </c>
      <c r="F566" s="69">
        <f>(E566/D566*100)</f>
        <v>99.9171270718232</v>
      </c>
    </row>
    <row r="567" spans="1:6" ht="12.75">
      <c r="A567" s="38"/>
      <c r="B567" s="179"/>
      <c r="C567" s="79" t="s">
        <v>144</v>
      </c>
      <c r="D567" s="72"/>
      <c r="E567" s="102"/>
      <c r="F567" s="72"/>
    </row>
    <row r="568" spans="1:6" ht="12.75">
      <c r="A568" s="19"/>
      <c r="B568" s="170">
        <v>4750</v>
      </c>
      <c r="C568" s="136" t="s">
        <v>145</v>
      </c>
      <c r="D568" s="69">
        <v>2292</v>
      </c>
      <c r="E568" s="90">
        <v>2292</v>
      </c>
      <c r="F568" s="69">
        <f>(E568/D568*100)</f>
        <v>100</v>
      </c>
    </row>
    <row r="569" spans="1:6" ht="12.75">
      <c r="A569" s="23"/>
      <c r="B569" s="163"/>
      <c r="C569" s="133" t="s">
        <v>146</v>
      </c>
      <c r="D569" s="73"/>
      <c r="E569" s="91"/>
      <c r="F569" s="73"/>
    </row>
    <row r="570" spans="1:6" ht="12.75">
      <c r="A570" s="15">
        <v>85226</v>
      </c>
      <c r="B570" s="16"/>
      <c r="C570" s="15" t="s">
        <v>168</v>
      </c>
      <c r="D570" s="77">
        <f>SUM(D571)</f>
        <v>3740</v>
      </c>
      <c r="E570" s="132">
        <f>SUM(E571)</f>
        <v>507.9</v>
      </c>
      <c r="F570" s="77">
        <f>(E570/D570*100)</f>
        <v>13.580213903743315</v>
      </c>
    </row>
    <row r="571" spans="1:6" ht="12.75">
      <c r="A571" s="15"/>
      <c r="B571" s="80">
        <v>4300</v>
      </c>
      <c r="C571" s="18" t="s">
        <v>7</v>
      </c>
      <c r="D571" s="114">
        <v>3740</v>
      </c>
      <c r="E571" s="147">
        <v>507.9</v>
      </c>
      <c r="F571" s="134">
        <f>(E571/D571*100)</f>
        <v>13.580213903743315</v>
      </c>
    </row>
    <row r="572" spans="1:6" ht="12.75">
      <c r="A572" s="9">
        <v>85295</v>
      </c>
      <c r="B572" s="176"/>
      <c r="C572" s="10" t="s">
        <v>42</v>
      </c>
      <c r="D572" s="77">
        <f>SUM(D573:D592)</f>
        <v>97935.56</v>
      </c>
      <c r="E572" s="77">
        <f>SUM(E573:E592)</f>
        <v>94388.45999999999</v>
      </c>
      <c r="F572" s="77">
        <f>(E572/D572*100)</f>
        <v>96.37812863887233</v>
      </c>
    </row>
    <row r="573" spans="1:6" ht="12.75">
      <c r="A573" s="19"/>
      <c r="B573" s="21">
        <v>2710</v>
      </c>
      <c r="C573" s="20" t="s">
        <v>150</v>
      </c>
      <c r="D573" s="90">
        <v>7000</v>
      </c>
      <c r="E573" s="123">
        <v>7000</v>
      </c>
      <c r="F573" s="69">
        <f>(E573/D573*100)</f>
        <v>100</v>
      </c>
    </row>
    <row r="574" spans="1:6" ht="12.75">
      <c r="A574" s="38"/>
      <c r="B574" s="35"/>
      <c r="C574" s="39" t="s">
        <v>151</v>
      </c>
      <c r="D574" s="102"/>
      <c r="E574" s="135"/>
      <c r="F574" s="72"/>
    </row>
    <row r="575" spans="1:6" ht="12.75">
      <c r="A575" s="23"/>
      <c r="B575" s="25"/>
      <c r="C575" s="24" t="s">
        <v>152</v>
      </c>
      <c r="D575" s="91"/>
      <c r="E575" s="130"/>
      <c r="F575" s="73"/>
    </row>
    <row r="576" spans="1:6" ht="12.75">
      <c r="A576" s="198"/>
      <c r="B576" s="12">
        <v>3038</v>
      </c>
      <c r="C576" s="80" t="s">
        <v>25</v>
      </c>
      <c r="D576" s="59">
        <v>6270.46</v>
      </c>
      <c r="E576" s="14">
        <v>6270.46</v>
      </c>
      <c r="F576" s="14">
        <f aca="true" t="shared" si="6" ref="F576:F583">(E576/D576*100)</f>
        <v>100</v>
      </c>
    </row>
    <row r="577" spans="1:6" ht="12.75">
      <c r="A577" s="198"/>
      <c r="B577" s="12">
        <v>3039</v>
      </c>
      <c r="C577" s="80" t="s">
        <v>25</v>
      </c>
      <c r="D577" s="59">
        <v>147.54</v>
      </c>
      <c r="E577" s="14">
        <v>147.54</v>
      </c>
      <c r="F577" s="14">
        <f t="shared" si="6"/>
        <v>100</v>
      </c>
    </row>
    <row r="578" spans="1:6" ht="12.75">
      <c r="A578" s="12"/>
      <c r="B578" s="13">
        <v>4018</v>
      </c>
      <c r="C578" s="18" t="s">
        <v>8</v>
      </c>
      <c r="D578" s="86">
        <v>19280.59</v>
      </c>
      <c r="E578" s="59">
        <v>19280.59</v>
      </c>
      <c r="F578" s="14">
        <f t="shared" si="6"/>
        <v>100</v>
      </c>
    </row>
    <row r="579" spans="1:6" ht="12.75">
      <c r="A579" s="12"/>
      <c r="B579" s="13">
        <v>4019</v>
      </c>
      <c r="C579" s="18" t="s">
        <v>8</v>
      </c>
      <c r="D579" s="86">
        <v>453.65</v>
      </c>
      <c r="E579" s="59">
        <v>453.65</v>
      </c>
      <c r="F579" s="14">
        <f t="shared" si="6"/>
        <v>100</v>
      </c>
    </row>
    <row r="580" spans="1:6" ht="12.75">
      <c r="A580" s="12"/>
      <c r="B580" s="13">
        <v>4118</v>
      </c>
      <c r="C580" s="18" t="s">
        <v>12</v>
      </c>
      <c r="D580" s="86">
        <v>3032.86</v>
      </c>
      <c r="E580" s="59">
        <v>3032.86</v>
      </c>
      <c r="F580" s="14">
        <f t="shared" si="6"/>
        <v>100</v>
      </c>
    </row>
    <row r="581" spans="1:6" ht="12.75">
      <c r="A581" s="12"/>
      <c r="B581" s="13">
        <v>4119</v>
      </c>
      <c r="C581" s="18" t="s">
        <v>12</v>
      </c>
      <c r="D581" s="86">
        <v>71.36</v>
      </c>
      <c r="E581" s="59">
        <v>71.36</v>
      </c>
      <c r="F581" s="14">
        <f t="shared" si="6"/>
        <v>100</v>
      </c>
    </row>
    <row r="582" spans="1:6" ht="12.75">
      <c r="A582" s="12"/>
      <c r="B582" s="13">
        <v>4128</v>
      </c>
      <c r="C582" s="18" t="s">
        <v>13</v>
      </c>
      <c r="D582" s="86">
        <v>472.42</v>
      </c>
      <c r="E582" s="59">
        <v>402.74</v>
      </c>
      <c r="F582" s="14">
        <f t="shared" si="6"/>
        <v>85.25041276829938</v>
      </c>
    </row>
    <row r="583" spans="1:6" ht="12.75">
      <c r="A583" s="12"/>
      <c r="B583" s="13">
        <v>4129</v>
      </c>
      <c r="C583" s="18" t="s">
        <v>13</v>
      </c>
      <c r="D583" s="86">
        <v>11.12</v>
      </c>
      <c r="E583" s="59">
        <v>9.48</v>
      </c>
      <c r="F583" s="14">
        <f t="shared" si="6"/>
        <v>85.25179856115109</v>
      </c>
    </row>
    <row r="584" spans="1:6" ht="12.75">
      <c r="A584" s="12"/>
      <c r="B584" s="182">
        <v>4170</v>
      </c>
      <c r="C584" s="136" t="s">
        <v>101</v>
      </c>
      <c r="D584" s="59">
        <v>19030</v>
      </c>
      <c r="E584" s="86">
        <v>18051</v>
      </c>
      <c r="F584" s="59">
        <f aca="true" t="shared" si="7" ref="F584:F591">(E584/D584*100)</f>
        <v>94.85549132947978</v>
      </c>
    </row>
    <row r="585" spans="1:6" ht="12.75">
      <c r="A585" s="12"/>
      <c r="B585" s="182">
        <v>4210</v>
      </c>
      <c r="C585" s="80" t="s">
        <v>14</v>
      </c>
      <c r="D585" s="59">
        <v>40</v>
      </c>
      <c r="E585" s="86">
        <v>40</v>
      </c>
      <c r="F585" s="59">
        <f t="shared" si="7"/>
        <v>100</v>
      </c>
    </row>
    <row r="586" spans="1:6" ht="12.75">
      <c r="A586" s="12"/>
      <c r="B586" s="182">
        <v>4218</v>
      </c>
      <c r="C586" s="80" t="s">
        <v>14</v>
      </c>
      <c r="D586" s="59">
        <v>3264.15</v>
      </c>
      <c r="E586" s="86">
        <v>3264.15</v>
      </c>
      <c r="F586" s="59">
        <f t="shared" si="7"/>
        <v>100</v>
      </c>
    </row>
    <row r="587" spans="1:6" ht="12.75">
      <c r="A587" s="12"/>
      <c r="B587" s="182">
        <v>4219</v>
      </c>
      <c r="C587" s="80" t="s">
        <v>14</v>
      </c>
      <c r="D587" s="59">
        <v>76.79</v>
      </c>
      <c r="E587" s="86">
        <v>76.79</v>
      </c>
      <c r="F587" s="59">
        <f t="shared" si="7"/>
        <v>100</v>
      </c>
    </row>
    <row r="588" spans="1:6" ht="12.75">
      <c r="A588" s="12"/>
      <c r="B588" s="182">
        <v>4300</v>
      </c>
      <c r="C588" s="80" t="s">
        <v>7</v>
      </c>
      <c r="D588" s="59">
        <v>3950</v>
      </c>
      <c r="E588" s="86">
        <v>1453.22</v>
      </c>
      <c r="F588" s="59">
        <f t="shared" si="7"/>
        <v>36.79037974683544</v>
      </c>
    </row>
    <row r="589" spans="1:6" ht="12.75">
      <c r="A589" s="12"/>
      <c r="B589" s="182">
        <v>4308</v>
      </c>
      <c r="C589" s="80" t="s">
        <v>7</v>
      </c>
      <c r="D589" s="59">
        <v>33857.97</v>
      </c>
      <c r="E589" s="86">
        <v>33857.97</v>
      </c>
      <c r="F589" s="59">
        <f t="shared" si="7"/>
        <v>100</v>
      </c>
    </row>
    <row r="590" spans="1:6" ht="12.75">
      <c r="A590" s="12"/>
      <c r="B590" s="182">
        <v>4309</v>
      </c>
      <c r="C590" s="80" t="s">
        <v>7</v>
      </c>
      <c r="D590" s="59">
        <v>796.65</v>
      </c>
      <c r="E590" s="86">
        <v>796.65</v>
      </c>
      <c r="F590" s="59">
        <f t="shared" si="7"/>
        <v>100</v>
      </c>
    </row>
    <row r="591" spans="1:6" ht="12.75">
      <c r="A591" s="19"/>
      <c r="B591" s="170">
        <v>4750</v>
      </c>
      <c r="C591" s="136" t="s">
        <v>145</v>
      </c>
      <c r="D591" s="69">
        <v>180</v>
      </c>
      <c r="E591" s="90">
        <v>180</v>
      </c>
      <c r="F591" s="69">
        <f t="shared" si="7"/>
        <v>100</v>
      </c>
    </row>
    <row r="592" spans="1:6" ht="13.5" thickBot="1">
      <c r="A592" s="23"/>
      <c r="B592" s="163"/>
      <c r="C592" s="133" t="s">
        <v>146</v>
      </c>
      <c r="D592" s="73"/>
      <c r="E592" s="91"/>
      <c r="F592" s="73"/>
    </row>
    <row r="593" spans="1:6" ht="15.75">
      <c r="A593" s="37">
        <v>853</v>
      </c>
      <c r="B593" s="34"/>
      <c r="C593" s="37" t="s">
        <v>96</v>
      </c>
      <c r="D593" s="209">
        <f>SUM(D595,D600,D639)</f>
        <v>1366234.1700000002</v>
      </c>
      <c r="E593" s="210">
        <f>SUM(E595,E600,E639)</f>
        <v>1337597.0399999998</v>
      </c>
      <c r="F593" s="210">
        <f>(E593/D593*100)</f>
        <v>97.90393692173572</v>
      </c>
    </row>
    <row r="594" spans="1:6" ht="16.5" thickBot="1">
      <c r="A594" s="44"/>
      <c r="B594" s="42"/>
      <c r="C594" s="44" t="s">
        <v>97</v>
      </c>
      <c r="D594" s="88"/>
      <c r="E594" s="58"/>
      <c r="F594" s="58"/>
    </row>
    <row r="595" spans="1:6" ht="12.75">
      <c r="A595" s="7">
        <v>85311</v>
      </c>
      <c r="B595" s="5"/>
      <c r="C595" s="7" t="s">
        <v>169</v>
      </c>
      <c r="D595" s="83">
        <f>SUM(D597)</f>
        <v>90420</v>
      </c>
      <c r="E595" s="84">
        <f>SUM(E597)</f>
        <v>90420</v>
      </c>
      <c r="F595" s="84">
        <f>(E595/D595*100)</f>
        <v>100</v>
      </c>
    </row>
    <row r="596" spans="1:6" ht="12.75">
      <c r="A596" s="9"/>
      <c r="B596" s="5"/>
      <c r="C596" s="9" t="s">
        <v>170</v>
      </c>
      <c r="D596" s="85"/>
      <c r="E596" s="84"/>
      <c r="F596" s="84"/>
    </row>
    <row r="597" spans="1:6" ht="12.75">
      <c r="A597" s="38"/>
      <c r="B597" s="21">
        <v>2820</v>
      </c>
      <c r="C597" s="39" t="s">
        <v>75</v>
      </c>
      <c r="D597" s="90">
        <v>90420</v>
      </c>
      <c r="E597" s="69">
        <v>90420</v>
      </c>
      <c r="F597" s="69">
        <f>(E597/D597*100)</f>
        <v>100</v>
      </c>
    </row>
    <row r="598" spans="1:6" ht="12.75">
      <c r="A598" s="38"/>
      <c r="B598" s="35"/>
      <c r="C598" s="39" t="s">
        <v>76</v>
      </c>
      <c r="D598" s="102"/>
      <c r="E598" s="72"/>
      <c r="F598" s="72"/>
    </row>
    <row r="599" spans="1:6" ht="12.75">
      <c r="A599" s="23"/>
      <c r="B599" s="25"/>
      <c r="C599" s="39" t="s">
        <v>77</v>
      </c>
      <c r="D599" s="91"/>
      <c r="E599" s="73"/>
      <c r="F599" s="73"/>
    </row>
    <row r="600" spans="1:6" ht="12.75">
      <c r="A600" s="9">
        <v>85333</v>
      </c>
      <c r="B600" s="10"/>
      <c r="C600" s="15" t="s">
        <v>82</v>
      </c>
      <c r="D600" s="97">
        <f>SUM(D601:D637)</f>
        <v>1271314.1700000002</v>
      </c>
      <c r="E600" s="77">
        <f>SUM(E601:E637)</f>
        <v>1242680.14</v>
      </c>
      <c r="F600" s="77">
        <f aca="true" t="shared" si="8" ref="F600:F622">(E600/D600*100)</f>
        <v>97.74768262041788</v>
      </c>
    </row>
    <row r="601" spans="1:6" ht="12.75">
      <c r="A601" s="9"/>
      <c r="B601" s="65">
        <v>3020</v>
      </c>
      <c r="C601" s="19" t="s">
        <v>109</v>
      </c>
      <c r="D601" s="95">
        <v>2392</v>
      </c>
      <c r="E601" s="96">
        <v>2388</v>
      </c>
      <c r="F601" s="59">
        <f t="shared" si="8"/>
        <v>99.83277591973244</v>
      </c>
    </row>
    <row r="602" spans="1:6" ht="12.75">
      <c r="A602" s="12"/>
      <c r="B602" s="13">
        <v>4010</v>
      </c>
      <c r="C602" s="18" t="s">
        <v>8</v>
      </c>
      <c r="D602" s="86">
        <v>841697</v>
      </c>
      <c r="E602" s="59">
        <v>841525.29</v>
      </c>
      <c r="F602" s="59">
        <f t="shared" si="8"/>
        <v>99.97959954710544</v>
      </c>
    </row>
    <row r="603" spans="1:6" ht="12.75">
      <c r="A603" s="12"/>
      <c r="B603" s="13">
        <v>4018</v>
      </c>
      <c r="C603" s="18" t="s">
        <v>8</v>
      </c>
      <c r="D603" s="86">
        <v>40219.21</v>
      </c>
      <c r="E603" s="59">
        <v>32740.64</v>
      </c>
      <c r="F603" s="59">
        <f t="shared" si="8"/>
        <v>81.40547763121155</v>
      </c>
    </row>
    <row r="604" spans="1:6" ht="12.75">
      <c r="A604" s="12"/>
      <c r="B604" s="13">
        <v>4019</v>
      </c>
      <c r="C604" s="18" t="s">
        <v>8</v>
      </c>
      <c r="D604" s="86">
        <v>7091.85</v>
      </c>
      <c r="E604" s="59">
        <v>5777.76</v>
      </c>
      <c r="F604" s="59">
        <f t="shared" si="8"/>
        <v>81.47042027115633</v>
      </c>
    </row>
    <row r="605" spans="1:6" ht="12.75">
      <c r="A605" s="12"/>
      <c r="B605" s="13">
        <v>4040</v>
      </c>
      <c r="C605" s="18" t="s">
        <v>11</v>
      </c>
      <c r="D605" s="86">
        <v>61717</v>
      </c>
      <c r="E605" s="59">
        <v>57680</v>
      </c>
      <c r="F605" s="59">
        <f t="shared" si="8"/>
        <v>93.45885250417227</v>
      </c>
    </row>
    <row r="606" spans="1:6" ht="12.75">
      <c r="A606" s="12"/>
      <c r="B606" s="13">
        <v>4048</v>
      </c>
      <c r="C606" s="18" t="s">
        <v>11</v>
      </c>
      <c r="D606" s="86">
        <v>1297.94</v>
      </c>
      <c r="E606" s="59">
        <v>650.25</v>
      </c>
      <c r="F606" s="59">
        <f>(E606/D606*100)</f>
        <v>50.098617809760086</v>
      </c>
    </row>
    <row r="607" spans="1:6" ht="12.75">
      <c r="A607" s="12"/>
      <c r="B607" s="13">
        <v>4040</v>
      </c>
      <c r="C607" s="18" t="s">
        <v>11</v>
      </c>
      <c r="D607" s="86">
        <v>229.06</v>
      </c>
      <c r="E607" s="59">
        <v>114.75</v>
      </c>
      <c r="F607" s="59">
        <f>(E607/D607*100)</f>
        <v>50.09604470444425</v>
      </c>
    </row>
    <row r="608" spans="1:6" ht="12.75">
      <c r="A608" s="12"/>
      <c r="B608" s="13">
        <v>4110</v>
      </c>
      <c r="C608" s="18" t="s">
        <v>12</v>
      </c>
      <c r="D608" s="86">
        <v>139841</v>
      </c>
      <c r="E608" s="59">
        <v>137519.3</v>
      </c>
      <c r="F608" s="59">
        <f t="shared" si="8"/>
        <v>98.33975729578593</v>
      </c>
    </row>
    <row r="609" spans="1:6" ht="12.75">
      <c r="A609" s="12"/>
      <c r="B609" s="13">
        <v>4118</v>
      </c>
      <c r="C609" s="18" t="s">
        <v>12</v>
      </c>
      <c r="D609" s="86">
        <v>6626.27</v>
      </c>
      <c r="E609" s="59">
        <v>4881.22</v>
      </c>
      <c r="F609" s="59">
        <f t="shared" si="8"/>
        <v>73.66467107437518</v>
      </c>
    </row>
    <row r="610" spans="1:6" ht="12.75">
      <c r="A610" s="12"/>
      <c r="B610" s="13">
        <v>4119</v>
      </c>
      <c r="C610" s="18" t="s">
        <v>12</v>
      </c>
      <c r="D610" s="86">
        <v>1174.84</v>
      </c>
      <c r="E610" s="59">
        <v>861.42</v>
      </c>
      <c r="F610" s="59">
        <f t="shared" si="8"/>
        <v>73.32232474209253</v>
      </c>
    </row>
    <row r="611" spans="1:6" ht="12.75">
      <c r="A611" s="12"/>
      <c r="B611" s="13">
        <v>4120</v>
      </c>
      <c r="C611" s="18" t="s">
        <v>13</v>
      </c>
      <c r="D611" s="86">
        <v>22556</v>
      </c>
      <c r="E611" s="59">
        <v>21983.42</v>
      </c>
      <c r="F611" s="59">
        <f t="shared" si="8"/>
        <v>97.46151799964532</v>
      </c>
    </row>
    <row r="612" spans="1:6" ht="12.75">
      <c r="A612" s="12"/>
      <c r="B612" s="13">
        <v>4128</v>
      </c>
      <c r="C612" s="18" t="s">
        <v>13</v>
      </c>
      <c r="D612" s="86">
        <v>1012.59</v>
      </c>
      <c r="E612" s="59">
        <v>787.31</v>
      </c>
      <c r="F612" s="59">
        <f t="shared" si="8"/>
        <v>77.75210104780808</v>
      </c>
    </row>
    <row r="613" spans="1:6" ht="12.75">
      <c r="A613" s="12"/>
      <c r="B613" s="13">
        <v>4129</v>
      </c>
      <c r="C613" s="18" t="s">
        <v>13</v>
      </c>
      <c r="D613" s="86">
        <v>178.9</v>
      </c>
      <c r="E613" s="59">
        <v>138.92</v>
      </c>
      <c r="F613" s="59">
        <f t="shared" si="8"/>
        <v>77.65231973169368</v>
      </c>
    </row>
    <row r="614" spans="1:6" ht="12.75">
      <c r="A614" s="12"/>
      <c r="B614" s="13">
        <v>4140</v>
      </c>
      <c r="C614" s="18" t="s">
        <v>100</v>
      </c>
      <c r="D614" s="86">
        <v>29400</v>
      </c>
      <c r="E614" s="59">
        <v>26989</v>
      </c>
      <c r="F614" s="59">
        <f t="shared" si="8"/>
        <v>91.79931972789116</v>
      </c>
    </row>
    <row r="615" spans="1:6" ht="12.75">
      <c r="A615" s="12"/>
      <c r="B615" s="13">
        <v>4170</v>
      </c>
      <c r="C615" s="18" t="s">
        <v>101</v>
      </c>
      <c r="D615" s="86">
        <v>2000</v>
      </c>
      <c r="E615" s="59">
        <v>0</v>
      </c>
      <c r="F615" s="59">
        <f t="shared" si="8"/>
        <v>0</v>
      </c>
    </row>
    <row r="616" spans="1:6" ht="12.75">
      <c r="A616" s="12"/>
      <c r="B616" s="13">
        <v>4210</v>
      </c>
      <c r="C616" s="18" t="s">
        <v>14</v>
      </c>
      <c r="D616" s="86">
        <v>22526.27</v>
      </c>
      <c r="E616" s="59">
        <v>22525.02</v>
      </c>
      <c r="F616" s="59">
        <f t="shared" si="8"/>
        <v>99.99445092329977</v>
      </c>
    </row>
    <row r="617" spans="1:6" ht="12.75">
      <c r="A617" s="12"/>
      <c r="B617" s="13">
        <v>4270</v>
      </c>
      <c r="C617" s="18" t="s">
        <v>16</v>
      </c>
      <c r="D617" s="86">
        <v>2851</v>
      </c>
      <c r="E617" s="59">
        <v>2280.12</v>
      </c>
      <c r="F617" s="59">
        <f t="shared" si="8"/>
        <v>79.97614871974746</v>
      </c>
    </row>
    <row r="618" spans="1:6" ht="12.75">
      <c r="A618" s="12"/>
      <c r="B618" s="13">
        <v>4280</v>
      </c>
      <c r="C618" s="18" t="s">
        <v>28</v>
      </c>
      <c r="D618" s="86">
        <v>1600</v>
      </c>
      <c r="E618" s="59">
        <v>1500</v>
      </c>
      <c r="F618" s="59">
        <f t="shared" si="8"/>
        <v>93.75</v>
      </c>
    </row>
    <row r="619" spans="1:6" ht="12.75">
      <c r="A619" s="12"/>
      <c r="B619" s="13">
        <v>4300</v>
      </c>
      <c r="C619" s="18" t="s">
        <v>7</v>
      </c>
      <c r="D619" s="86">
        <v>5566</v>
      </c>
      <c r="E619" s="59">
        <v>5281.68</v>
      </c>
      <c r="F619" s="59">
        <f t="shared" si="8"/>
        <v>94.89184333453109</v>
      </c>
    </row>
    <row r="620" spans="1:6" ht="12.75">
      <c r="A620" s="12"/>
      <c r="B620" s="13">
        <v>4308</v>
      </c>
      <c r="C620" s="18" t="s">
        <v>7</v>
      </c>
      <c r="D620" s="86">
        <v>1.06</v>
      </c>
      <c r="E620" s="59">
        <v>0</v>
      </c>
      <c r="F620" s="59">
        <f t="shared" si="8"/>
        <v>0</v>
      </c>
    </row>
    <row r="621" spans="1:6" ht="12.75">
      <c r="A621" s="12"/>
      <c r="B621" s="13">
        <v>4309</v>
      </c>
      <c r="C621" s="18" t="s">
        <v>7</v>
      </c>
      <c r="D621" s="86">
        <v>0.18</v>
      </c>
      <c r="E621" s="59">
        <v>0</v>
      </c>
      <c r="F621" s="59">
        <f t="shared" si="8"/>
        <v>0</v>
      </c>
    </row>
    <row r="622" spans="1:6" ht="12.75">
      <c r="A622" s="19"/>
      <c r="B622" s="21">
        <v>4370</v>
      </c>
      <c r="C622" s="20" t="s">
        <v>138</v>
      </c>
      <c r="D622" s="90">
        <v>1623</v>
      </c>
      <c r="E622" s="69">
        <v>1316.39</v>
      </c>
      <c r="F622" s="69">
        <f t="shared" si="8"/>
        <v>81.10844115834874</v>
      </c>
    </row>
    <row r="623" spans="1:6" ht="12.75">
      <c r="A623" s="23"/>
      <c r="B623" s="25"/>
      <c r="C623" s="24" t="s">
        <v>140</v>
      </c>
      <c r="D623" s="91"/>
      <c r="E623" s="73"/>
      <c r="F623" s="73"/>
    </row>
    <row r="624" spans="1:6" ht="12.75">
      <c r="A624" s="23"/>
      <c r="B624" s="13">
        <v>4400</v>
      </c>
      <c r="C624" s="24" t="s">
        <v>156</v>
      </c>
      <c r="D624" s="86">
        <v>30510</v>
      </c>
      <c r="E624" s="73">
        <v>30509.76</v>
      </c>
      <c r="F624" s="59">
        <f aca="true" t="shared" si="9" ref="F624:F637">(E624/D624*100)</f>
        <v>99.9992133726647</v>
      </c>
    </row>
    <row r="625" spans="1:6" ht="12.75">
      <c r="A625" s="12"/>
      <c r="B625" s="13">
        <v>4410</v>
      </c>
      <c r="C625" s="18" t="s">
        <v>17</v>
      </c>
      <c r="D625" s="86">
        <v>1055</v>
      </c>
      <c r="E625" s="59">
        <v>202.2</v>
      </c>
      <c r="F625" s="59">
        <f t="shared" si="9"/>
        <v>19.165876777251185</v>
      </c>
    </row>
    <row r="626" spans="1:6" ht="12.75">
      <c r="A626" s="23"/>
      <c r="B626" s="25">
        <v>4420</v>
      </c>
      <c r="C626" s="24" t="s">
        <v>93</v>
      </c>
      <c r="D626" s="91">
        <v>362</v>
      </c>
      <c r="E626" s="73">
        <v>0</v>
      </c>
      <c r="F626" s="73">
        <f t="shared" si="9"/>
        <v>0</v>
      </c>
    </row>
    <row r="627" spans="1:6" ht="12.75">
      <c r="A627" s="23"/>
      <c r="B627" s="25">
        <v>4430</v>
      </c>
      <c r="C627" s="24" t="s">
        <v>18</v>
      </c>
      <c r="D627" s="91">
        <v>3620</v>
      </c>
      <c r="E627" s="73">
        <v>2122</v>
      </c>
      <c r="F627" s="73">
        <f t="shared" si="9"/>
        <v>58.61878453038673</v>
      </c>
    </row>
    <row r="628" spans="1:6" ht="12.75">
      <c r="A628" s="12"/>
      <c r="B628" s="13">
        <v>4440</v>
      </c>
      <c r="C628" s="18" t="s">
        <v>19</v>
      </c>
      <c r="D628" s="86">
        <v>30100</v>
      </c>
      <c r="E628" s="59">
        <v>29157.81</v>
      </c>
      <c r="F628" s="59">
        <f t="shared" si="9"/>
        <v>96.86980066445183</v>
      </c>
    </row>
    <row r="629" spans="1:6" ht="12.75">
      <c r="A629" s="23"/>
      <c r="B629" s="13">
        <v>4448</v>
      </c>
      <c r="C629" s="18" t="s">
        <v>19</v>
      </c>
      <c r="D629" s="91">
        <v>1785</v>
      </c>
      <c r="E629" s="73">
        <v>1632.07</v>
      </c>
      <c r="F629" s="73">
        <f t="shared" si="9"/>
        <v>91.43249299719888</v>
      </c>
    </row>
    <row r="630" spans="1:6" ht="12.75">
      <c r="A630" s="23"/>
      <c r="B630" s="13">
        <v>4449</v>
      </c>
      <c r="C630" s="18" t="s">
        <v>19</v>
      </c>
      <c r="D630" s="91">
        <v>315</v>
      </c>
      <c r="E630" s="73">
        <v>288.01</v>
      </c>
      <c r="F630" s="73">
        <f t="shared" si="9"/>
        <v>91.43174603174603</v>
      </c>
    </row>
    <row r="631" spans="1:6" ht="12.75">
      <c r="A631" s="23"/>
      <c r="B631" s="25">
        <v>4480</v>
      </c>
      <c r="C631" s="24" t="s">
        <v>20</v>
      </c>
      <c r="D631" s="91">
        <v>1640</v>
      </c>
      <c r="E631" s="73">
        <v>1640</v>
      </c>
      <c r="F631" s="73">
        <f t="shared" si="9"/>
        <v>100</v>
      </c>
    </row>
    <row r="632" spans="1:6" ht="12.75">
      <c r="A632" s="12"/>
      <c r="B632" s="13">
        <v>4520</v>
      </c>
      <c r="C632" s="18" t="s">
        <v>49</v>
      </c>
      <c r="D632" s="86">
        <v>148</v>
      </c>
      <c r="E632" s="59">
        <v>147.8</v>
      </c>
      <c r="F632" s="59">
        <f t="shared" si="9"/>
        <v>99.86486486486487</v>
      </c>
    </row>
    <row r="633" spans="1:6" ht="12.75">
      <c r="A633" s="38"/>
      <c r="B633" s="57">
        <v>4700</v>
      </c>
      <c r="C633" s="39" t="s">
        <v>141</v>
      </c>
      <c r="D633" s="102">
        <v>278</v>
      </c>
      <c r="E633" s="72">
        <v>140</v>
      </c>
      <c r="F633" s="72">
        <f>(E633/D633*100)</f>
        <v>50.35971223021583</v>
      </c>
    </row>
    <row r="634" spans="1:6" ht="12.75">
      <c r="A634" s="23"/>
      <c r="B634" s="190"/>
      <c r="C634" s="24" t="s">
        <v>142</v>
      </c>
      <c r="D634" s="91"/>
      <c r="E634" s="73"/>
      <c r="F634" s="73"/>
    </row>
    <row r="635" spans="1:6" ht="12.75">
      <c r="A635" s="38"/>
      <c r="B635" s="57">
        <v>4708</v>
      </c>
      <c r="C635" s="39" t="s">
        <v>141</v>
      </c>
      <c r="D635" s="102">
        <v>8415</v>
      </c>
      <c r="E635" s="72">
        <v>8415</v>
      </c>
      <c r="F635" s="72">
        <f>(E635/D635*100)</f>
        <v>100</v>
      </c>
    </row>
    <row r="636" spans="1:6" ht="12.75">
      <c r="A636" s="23"/>
      <c r="B636" s="190"/>
      <c r="C636" s="24" t="s">
        <v>142</v>
      </c>
      <c r="D636" s="91"/>
      <c r="E636" s="73"/>
      <c r="F636" s="73"/>
    </row>
    <row r="637" spans="1:6" ht="12.75">
      <c r="A637" s="38"/>
      <c r="B637" s="57">
        <v>4709</v>
      </c>
      <c r="C637" s="39" t="s">
        <v>141</v>
      </c>
      <c r="D637" s="102">
        <v>1485</v>
      </c>
      <c r="E637" s="72">
        <v>1485</v>
      </c>
      <c r="F637" s="72">
        <f t="shared" si="9"/>
        <v>100</v>
      </c>
    </row>
    <row r="638" spans="1:6" ht="12.75">
      <c r="A638" s="38"/>
      <c r="B638" s="57"/>
      <c r="C638" s="39" t="s">
        <v>142</v>
      </c>
      <c r="D638" s="102"/>
      <c r="E638" s="72"/>
      <c r="F638" s="72"/>
    </row>
    <row r="639" spans="1:6" ht="12.75">
      <c r="A639" s="15">
        <v>85395</v>
      </c>
      <c r="B639" s="16"/>
      <c r="C639" s="15" t="s">
        <v>42</v>
      </c>
      <c r="D639" s="97">
        <f>SUM(D640)</f>
        <v>4500</v>
      </c>
      <c r="E639" s="77">
        <f>SUM(E640)</f>
        <v>4496.9</v>
      </c>
      <c r="F639" s="77">
        <f>(E639/D639*100)</f>
        <v>99.93111111111111</v>
      </c>
    </row>
    <row r="640" spans="1:6" ht="12.75">
      <c r="A640" s="19"/>
      <c r="B640" s="21">
        <v>2830</v>
      </c>
      <c r="C640" s="39" t="s">
        <v>104</v>
      </c>
      <c r="D640" s="90">
        <v>4500</v>
      </c>
      <c r="E640" s="69">
        <v>4496.9</v>
      </c>
      <c r="F640" s="69">
        <f>(E640/D640*100)</f>
        <v>99.93111111111111</v>
      </c>
    </row>
    <row r="641" spans="1:6" ht="12.75">
      <c r="A641" s="38"/>
      <c r="B641" s="35"/>
      <c r="C641" s="39" t="s">
        <v>105</v>
      </c>
      <c r="D641" s="102"/>
      <c r="E641" s="72"/>
      <c r="F641" s="72"/>
    </row>
    <row r="642" spans="1:6" ht="12.75">
      <c r="A642" s="38"/>
      <c r="B642" s="57"/>
      <c r="C642" s="39" t="s">
        <v>106</v>
      </c>
      <c r="D642" s="102"/>
      <c r="E642" s="72"/>
      <c r="F642" s="72"/>
    </row>
    <row r="643" spans="1:6" ht="13.5" thickBot="1">
      <c r="A643" s="38"/>
      <c r="B643" s="57"/>
      <c r="C643" s="39" t="s">
        <v>107</v>
      </c>
      <c r="D643" s="102"/>
      <c r="E643" s="72"/>
      <c r="F643" s="72"/>
    </row>
    <row r="644" spans="1:6" ht="15.75">
      <c r="A644" s="207">
        <v>854</v>
      </c>
      <c r="B644" s="166"/>
      <c r="C644" s="167" t="s">
        <v>83</v>
      </c>
      <c r="D644" s="168">
        <f>SUM(D645,D666,D671,D674)</f>
        <v>3126217</v>
      </c>
      <c r="E644" s="168">
        <f>SUM(E645,E666,E671,E674)</f>
        <v>3110777.65</v>
      </c>
      <c r="F644" s="168">
        <f>(E644/D644*100)</f>
        <v>99.50613313151327</v>
      </c>
    </row>
    <row r="645" spans="1:6" ht="12.75">
      <c r="A645" s="192">
        <v>85410</v>
      </c>
      <c r="B645" s="9"/>
      <c r="C645" s="10" t="s">
        <v>84</v>
      </c>
      <c r="D645" s="76">
        <f>SUM(D646:D664)</f>
        <v>1063456</v>
      </c>
      <c r="E645" s="76">
        <f>SUM(E646:E664)</f>
        <v>1048069.65</v>
      </c>
      <c r="F645" s="76">
        <f aca="true" t="shared" si="10" ref="F645:F659">(E645/D645*100)</f>
        <v>98.55317474347787</v>
      </c>
    </row>
    <row r="646" spans="1:6" ht="12.75">
      <c r="A646" s="199"/>
      <c r="B646" s="19">
        <v>3020</v>
      </c>
      <c r="C646" s="21" t="s">
        <v>109</v>
      </c>
      <c r="D646" s="69">
        <v>7326</v>
      </c>
      <c r="E646" s="69">
        <v>6931.86</v>
      </c>
      <c r="F646" s="69">
        <f t="shared" si="10"/>
        <v>94.61998361998361</v>
      </c>
    </row>
    <row r="647" spans="1:6" ht="12.75">
      <c r="A647" s="198"/>
      <c r="B647" s="12">
        <v>4010</v>
      </c>
      <c r="C647" s="80" t="s">
        <v>8</v>
      </c>
      <c r="D647" s="59">
        <v>514232</v>
      </c>
      <c r="E647" s="59">
        <v>509248.6</v>
      </c>
      <c r="F647" s="59">
        <f t="shared" si="10"/>
        <v>99.03090433889761</v>
      </c>
    </row>
    <row r="648" spans="1:6" ht="12.75">
      <c r="A648" s="198"/>
      <c r="B648" s="12">
        <v>4040</v>
      </c>
      <c r="C648" s="80" t="s">
        <v>11</v>
      </c>
      <c r="D648" s="59">
        <v>42272</v>
      </c>
      <c r="E648" s="59">
        <v>42270.65</v>
      </c>
      <c r="F648" s="59">
        <f t="shared" si="10"/>
        <v>99.99680639666919</v>
      </c>
    </row>
    <row r="649" spans="1:6" ht="12.75">
      <c r="A649" s="198"/>
      <c r="B649" s="12">
        <v>4110</v>
      </c>
      <c r="C649" s="80" t="s">
        <v>12</v>
      </c>
      <c r="D649" s="59">
        <v>86328</v>
      </c>
      <c r="E649" s="59">
        <v>85138.81</v>
      </c>
      <c r="F649" s="59">
        <f t="shared" si="10"/>
        <v>98.62247474747474</v>
      </c>
    </row>
    <row r="650" spans="1:6" ht="12.75">
      <c r="A650" s="198"/>
      <c r="B650" s="12">
        <v>4120</v>
      </c>
      <c r="C650" s="80" t="s">
        <v>13</v>
      </c>
      <c r="D650" s="59">
        <v>13850</v>
      </c>
      <c r="E650" s="59">
        <v>13681.48</v>
      </c>
      <c r="F650" s="59">
        <f t="shared" si="10"/>
        <v>98.78324909747292</v>
      </c>
    </row>
    <row r="651" spans="1:6" ht="12.75">
      <c r="A651" s="198"/>
      <c r="B651" s="12">
        <v>4210</v>
      </c>
      <c r="C651" s="80" t="s">
        <v>14</v>
      </c>
      <c r="D651" s="59">
        <v>144472</v>
      </c>
      <c r="E651" s="59">
        <v>144317.26</v>
      </c>
      <c r="F651" s="59">
        <f t="shared" si="10"/>
        <v>99.89289274046183</v>
      </c>
    </row>
    <row r="652" spans="1:6" ht="12.75">
      <c r="A652" s="198"/>
      <c r="B652" s="12">
        <v>4260</v>
      </c>
      <c r="C652" s="80" t="s">
        <v>15</v>
      </c>
      <c r="D652" s="59">
        <v>58151</v>
      </c>
      <c r="E652" s="59">
        <v>57294.89</v>
      </c>
      <c r="F652" s="59">
        <f t="shared" si="10"/>
        <v>98.52778112156282</v>
      </c>
    </row>
    <row r="653" spans="1:6" ht="12.75">
      <c r="A653" s="198"/>
      <c r="B653" s="12">
        <v>4270</v>
      </c>
      <c r="C653" s="80" t="s">
        <v>16</v>
      </c>
      <c r="D653" s="59">
        <v>96900</v>
      </c>
      <c r="E653" s="59">
        <v>96900</v>
      </c>
      <c r="F653" s="59">
        <f t="shared" si="10"/>
        <v>100</v>
      </c>
    </row>
    <row r="654" spans="1:6" ht="12.75">
      <c r="A654" s="198"/>
      <c r="B654" s="12">
        <v>4280</v>
      </c>
      <c r="C654" s="80" t="s">
        <v>28</v>
      </c>
      <c r="D654" s="59">
        <v>320</v>
      </c>
      <c r="E654" s="59">
        <v>320</v>
      </c>
      <c r="F654" s="59">
        <f t="shared" si="10"/>
        <v>100</v>
      </c>
    </row>
    <row r="655" spans="1:6" ht="12.75">
      <c r="A655" s="198"/>
      <c r="B655" s="12">
        <v>4300</v>
      </c>
      <c r="C655" s="80" t="s">
        <v>7</v>
      </c>
      <c r="D655" s="59">
        <v>65555</v>
      </c>
      <c r="E655" s="59">
        <v>58770</v>
      </c>
      <c r="F655" s="59">
        <f t="shared" si="10"/>
        <v>89.64991228739227</v>
      </c>
    </row>
    <row r="656" spans="1:6" ht="12.75">
      <c r="A656" s="199"/>
      <c r="B656" s="12">
        <v>4350</v>
      </c>
      <c r="C656" s="80" t="s">
        <v>124</v>
      </c>
      <c r="D656" s="69">
        <v>1000</v>
      </c>
      <c r="E656" s="69">
        <v>661.16</v>
      </c>
      <c r="F656" s="69">
        <f t="shared" si="10"/>
        <v>66.116</v>
      </c>
    </row>
    <row r="657" spans="1:6" ht="12.75">
      <c r="A657" s="199"/>
      <c r="B657" s="19">
        <v>4360</v>
      </c>
      <c r="C657" s="136" t="s">
        <v>138</v>
      </c>
      <c r="D657" s="69">
        <v>500</v>
      </c>
      <c r="E657" s="69">
        <v>454.8</v>
      </c>
      <c r="F657" s="69">
        <f t="shared" si="10"/>
        <v>90.96000000000001</v>
      </c>
    </row>
    <row r="658" spans="1:6" ht="12.75">
      <c r="A658" s="139"/>
      <c r="B658" s="38"/>
      <c r="C658" s="79" t="s">
        <v>139</v>
      </c>
      <c r="D658" s="72"/>
      <c r="E658" s="72"/>
      <c r="F658" s="72"/>
    </row>
    <row r="659" spans="1:6" ht="12.75">
      <c r="A659" s="199"/>
      <c r="B659" s="19">
        <v>4370</v>
      </c>
      <c r="C659" s="136" t="s">
        <v>138</v>
      </c>
      <c r="D659" s="69">
        <v>3128</v>
      </c>
      <c r="E659" s="69">
        <v>2674.64</v>
      </c>
      <c r="F659" s="69">
        <f t="shared" si="10"/>
        <v>85.50639386189258</v>
      </c>
    </row>
    <row r="660" spans="1:6" ht="12.75">
      <c r="A660" s="200"/>
      <c r="B660" s="23"/>
      <c r="C660" s="133" t="s">
        <v>140</v>
      </c>
      <c r="D660" s="73"/>
      <c r="E660" s="73"/>
      <c r="F660" s="73"/>
    </row>
    <row r="661" spans="1:6" ht="12.75">
      <c r="A661" s="198"/>
      <c r="B661" s="12">
        <v>4410</v>
      </c>
      <c r="C661" s="80" t="s">
        <v>17</v>
      </c>
      <c r="D661" s="59">
        <v>300</v>
      </c>
      <c r="E661" s="59">
        <v>283.5</v>
      </c>
      <c r="F661" s="59">
        <f>(E661/D661*100)</f>
        <v>94.5</v>
      </c>
    </row>
    <row r="662" spans="1:6" ht="12.75">
      <c r="A662" s="198"/>
      <c r="B662" s="12">
        <v>4430</v>
      </c>
      <c r="C662" s="80" t="s">
        <v>18</v>
      </c>
      <c r="D662" s="59">
        <v>309</v>
      </c>
      <c r="E662" s="59">
        <v>309</v>
      </c>
      <c r="F662" s="59">
        <f>(E662/D662*100)</f>
        <v>100</v>
      </c>
    </row>
    <row r="663" spans="1:6" ht="12.75">
      <c r="A663" s="198"/>
      <c r="B663" s="12">
        <v>4440</v>
      </c>
      <c r="C663" s="80" t="s">
        <v>19</v>
      </c>
      <c r="D663" s="59">
        <v>28607</v>
      </c>
      <c r="E663" s="59">
        <v>28607</v>
      </c>
      <c r="F663" s="59">
        <f>(E663/D663*100)</f>
        <v>100</v>
      </c>
    </row>
    <row r="664" spans="1:6" ht="12.75">
      <c r="A664" s="199"/>
      <c r="B664" s="19">
        <v>4740</v>
      </c>
      <c r="C664" s="136" t="s">
        <v>143</v>
      </c>
      <c r="D664" s="69">
        <v>206</v>
      </c>
      <c r="E664" s="69">
        <v>206</v>
      </c>
      <c r="F664" s="69">
        <f>(E664/D664*100)</f>
        <v>100</v>
      </c>
    </row>
    <row r="665" spans="1:6" ht="12.75">
      <c r="A665" s="139"/>
      <c r="B665" s="23"/>
      <c r="C665" s="79" t="s">
        <v>144</v>
      </c>
      <c r="D665" s="72"/>
      <c r="E665" s="72"/>
      <c r="F665" s="72"/>
    </row>
    <row r="666" spans="1:6" ht="12.75">
      <c r="A666" s="189">
        <v>85415</v>
      </c>
      <c r="B666" s="15"/>
      <c r="C666" s="16" t="s">
        <v>85</v>
      </c>
      <c r="D666" s="77">
        <f>SUM(D667:D670)</f>
        <v>10000</v>
      </c>
      <c r="E666" s="77">
        <f>SUM(E667:E670)</f>
        <v>10000</v>
      </c>
      <c r="F666" s="77">
        <f>(E666/D666*100)</f>
        <v>100</v>
      </c>
    </row>
    <row r="667" spans="1:6" ht="12.75">
      <c r="A667" s="165"/>
      <c r="B667" s="39">
        <v>2830</v>
      </c>
      <c r="C667" s="79" t="s">
        <v>104</v>
      </c>
      <c r="D667" s="134">
        <v>10000</v>
      </c>
      <c r="E667" s="134">
        <v>10000</v>
      </c>
      <c r="F667" s="69">
        <f>(E667/D667*100)</f>
        <v>100</v>
      </c>
    </row>
    <row r="668" spans="1:6" ht="12.75">
      <c r="A668" s="165"/>
      <c r="B668" s="39"/>
      <c r="C668" s="79" t="s">
        <v>105</v>
      </c>
      <c r="D668" s="115"/>
      <c r="E668" s="115"/>
      <c r="F668" s="72"/>
    </row>
    <row r="669" spans="1:6" ht="12.75">
      <c r="A669" s="165"/>
      <c r="B669" s="39"/>
      <c r="C669" s="79" t="s">
        <v>106</v>
      </c>
      <c r="D669" s="115"/>
      <c r="E669" s="115"/>
      <c r="F669" s="72"/>
    </row>
    <row r="670" spans="1:6" ht="12.75">
      <c r="A670" s="165"/>
      <c r="B670" s="39"/>
      <c r="C670" s="79" t="s">
        <v>107</v>
      </c>
      <c r="D670" s="115"/>
      <c r="E670" s="115"/>
      <c r="F670" s="72"/>
    </row>
    <row r="671" spans="1:6" ht="12.75">
      <c r="A671" s="189">
        <v>85446</v>
      </c>
      <c r="B671" s="15"/>
      <c r="C671" s="16" t="s">
        <v>67</v>
      </c>
      <c r="D671" s="77">
        <f>SUM(D672:D673)</f>
        <v>9782</v>
      </c>
      <c r="E671" s="77">
        <f>SUM(E672:E673)</f>
        <v>9729</v>
      </c>
      <c r="F671" s="77">
        <f>(E671/D671*100)</f>
        <v>99.45818850950727</v>
      </c>
    </row>
    <row r="672" spans="1:6" ht="12.75">
      <c r="A672" s="35"/>
      <c r="B672" s="38">
        <v>4700</v>
      </c>
      <c r="C672" s="79" t="s">
        <v>141</v>
      </c>
      <c r="D672" s="72">
        <v>9782</v>
      </c>
      <c r="E672" s="72">
        <v>9729</v>
      </c>
      <c r="F672" s="72">
        <f>(E672/D672*100)</f>
        <v>99.45818850950727</v>
      </c>
    </row>
    <row r="673" spans="1:6" ht="12.75">
      <c r="A673" s="200"/>
      <c r="B673" s="23"/>
      <c r="C673" s="133" t="s">
        <v>142</v>
      </c>
      <c r="D673" s="73"/>
      <c r="E673" s="73"/>
      <c r="F673" s="73"/>
    </row>
    <row r="674" spans="1:6" ht="12.75">
      <c r="A674" s="189">
        <v>85495</v>
      </c>
      <c r="B674" s="15"/>
      <c r="C674" s="16" t="s">
        <v>42</v>
      </c>
      <c r="D674" s="77">
        <f>SUM(D675:D678)</f>
        <v>2042979</v>
      </c>
      <c r="E674" s="77">
        <f>SUM(E675:E678)</f>
        <v>2042979</v>
      </c>
      <c r="F674" s="77">
        <f>(E674/D674*100)</f>
        <v>100</v>
      </c>
    </row>
    <row r="675" spans="1:6" ht="12.75">
      <c r="A675" s="199"/>
      <c r="B675" s="19">
        <v>2540</v>
      </c>
      <c r="C675" s="136" t="s">
        <v>63</v>
      </c>
      <c r="D675" s="69">
        <v>2033586</v>
      </c>
      <c r="E675" s="69">
        <v>2033586</v>
      </c>
      <c r="F675" s="69">
        <f>(E675/D675*100)</f>
        <v>100</v>
      </c>
    </row>
    <row r="676" spans="1:6" ht="12.75">
      <c r="A676" s="200"/>
      <c r="B676" s="23"/>
      <c r="C676" s="133" t="s">
        <v>98</v>
      </c>
      <c r="D676" s="73"/>
      <c r="E676" s="73"/>
      <c r="F676" s="73"/>
    </row>
    <row r="677" spans="1:6" ht="12.75" hidden="1">
      <c r="A677" s="139"/>
      <c r="B677" s="38">
        <v>4440</v>
      </c>
      <c r="C677" s="80" t="s">
        <v>19</v>
      </c>
      <c r="D677" s="72">
        <v>0</v>
      </c>
      <c r="E677" s="72">
        <v>0</v>
      </c>
      <c r="F677" s="69" t="e">
        <f>(E677/D677*100)</f>
        <v>#DIV/0!</v>
      </c>
    </row>
    <row r="678" spans="1:6" ht="13.5" thickBot="1">
      <c r="A678" s="139"/>
      <c r="B678" s="208">
        <v>4440</v>
      </c>
      <c r="C678" s="80" t="s">
        <v>19</v>
      </c>
      <c r="D678" s="58">
        <v>9393</v>
      </c>
      <c r="E678" s="58">
        <v>9393</v>
      </c>
      <c r="F678" s="58">
        <f>(E678/D678*100)</f>
        <v>100</v>
      </c>
    </row>
    <row r="679" spans="1:6" ht="15.75">
      <c r="A679" s="37">
        <v>921</v>
      </c>
      <c r="B679" s="34"/>
      <c r="C679" s="37" t="s">
        <v>86</v>
      </c>
      <c r="D679" s="126">
        <f>SUM(D681,D689)</f>
        <v>43000</v>
      </c>
      <c r="E679" s="111">
        <f>SUM(E681,E689)</f>
        <v>41000</v>
      </c>
      <c r="F679" s="127">
        <f>(E679/D679*100)</f>
        <v>95.34883720930233</v>
      </c>
    </row>
    <row r="680" spans="1:6" ht="16.5" thickBot="1">
      <c r="A680" s="44"/>
      <c r="B680" s="42"/>
      <c r="C680" s="44" t="s">
        <v>87</v>
      </c>
      <c r="D680" s="120"/>
      <c r="E680" s="121"/>
      <c r="F680" s="43"/>
    </row>
    <row r="681" spans="1:6" ht="12.75">
      <c r="A681" s="31">
        <v>92105</v>
      </c>
      <c r="B681" s="32"/>
      <c r="C681" s="31" t="s">
        <v>171</v>
      </c>
      <c r="D681" s="122">
        <f>SUM(D682,D685)</f>
        <v>13000</v>
      </c>
      <c r="E681" s="122">
        <f>SUM(E682,E685)</f>
        <v>11000</v>
      </c>
      <c r="F681" s="33">
        <f>(E681/D681*100)</f>
        <v>84.61538461538461</v>
      </c>
    </row>
    <row r="682" spans="1:6" ht="12.75">
      <c r="A682" s="19"/>
      <c r="B682" s="21">
        <v>2710</v>
      </c>
      <c r="C682" s="20" t="s">
        <v>150</v>
      </c>
      <c r="D682" s="90">
        <v>2000</v>
      </c>
      <c r="E682" s="123">
        <v>1000</v>
      </c>
      <c r="F682" s="69">
        <f>(E682/D682*100)</f>
        <v>50</v>
      </c>
    </row>
    <row r="683" spans="1:6" ht="12.75">
      <c r="A683" s="38"/>
      <c r="B683" s="35"/>
      <c r="C683" s="39" t="s">
        <v>151</v>
      </c>
      <c r="D683" s="102"/>
      <c r="E683" s="135"/>
      <c r="F683" s="72"/>
    </row>
    <row r="684" spans="1:6" ht="12.75">
      <c r="A684" s="23"/>
      <c r="B684" s="25"/>
      <c r="C684" s="24" t="s">
        <v>152</v>
      </c>
      <c r="D684" s="91"/>
      <c r="E684" s="130"/>
      <c r="F684" s="73"/>
    </row>
    <row r="685" spans="1:6" ht="12.75">
      <c r="A685" s="39"/>
      <c r="B685" s="79">
        <v>2830</v>
      </c>
      <c r="C685" s="39" t="s">
        <v>104</v>
      </c>
      <c r="D685" s="134">
        <v>11000</v>
      </c>
      <c r="E685" s="134">
        <v>10000</v>
      </c>
      <c r="F685" s="69">
        <f>(E685/D685*100)</f>
        <v>90.9090909090909</v>
      </c>
    </row>
    <row r="686" spans="1:6" ht="12.75">
      <c r="A686" s="39"/>
      <c r="B686" s="79"/>
      <c r="C686" s="39" t="s">
        <v>105</v>
      </c>
      <c r="D686" s="115"/>
      <c r="E686" s="114"/>
      <c r="F686" s="72"/>
    </row>
    <row r="687" spans="1:6" ht="12.75">
      <c r="A687" s="39"/>
      <c r="B687" s="79"/>
      <c r="C687" s="39" t="s">
        <v>106</v>
      </c>
      <c r="D687" s="115"/>
      <c r="E687" s="114"/>
      <c r="F687" s="72"/>
    </row>
    <row r="688" spans="1:6" ht="13.5" thickBot="1">
      <c r="A688" s="39"/>
      <c r="B688" s="79"/>
      <c r="C688" s="39" t="s">
        <v>107</v>
      </c>
      <c r="D688" s="115"/>
      <c r="E688" s="114"/>
      <c r="F688" s="72"/>
    </row>
    <row r="689" spans="1:6" ht="12.75">
      <c r="A689" s="31">
        <v>92116</v>
      </c>
      <c r="B689" s="32"/>
      <c r="C689" s="31" t="s">
        <v>88</v>
      </c>
      <c r="D689" s="122">
        <f>SUM(D690)</f>
        <v>30000</v>
      </c>
      <c r="E689" s="61">
        <f>SUM(E690)</f>
        <v>30000</v>
      </c>
      <c r="F689" s="33">
        <f>(E689/D689*100)</f>
        <v>100</v>
      </c>
    </row>
    <row r="690" spans="1:6" ht="12.75">
      <c r="A690" s="38"/>
      <c r="B690" s="35">
        <v>2480</v>
      </c>
      <c r="C690" s="38" t="s">
        <v>115</v>
      </c>
      <c r="D690" s="123">
        <v>30000</v>
      </c>
      <c r="E690" s="69">
        <v>30000</v>
      </c>
      <c r="F690" s="22">
        <f>(E690/D690*100)</f>
        <v>100</v>
      </c>
    </row>
    <row r="691" spans="1:6" ht="13.5" thickBot="1">
      <c r="A691" s="38"/>
      <c r="B691" s="35"/>
      <c r="C691" s="38" t="s">
        <v>116</v>
      </c>
      <c r="D691" s="144"/>
      <c r="E691" s="58"/>
      <c r="F691" s="6"/>
    </row>
    <row r="692" spans="1:6" ht="15.75">
      <c r="A692" s="37">
        <v>926</v>
      </c>
      <c r="B692" s="34"/>
      <c r="C692" s="37" t="s">
        <v>86</v>
      </c>
      <c r="D692" s="159">
        <f>SUM(D694)</f>
        <v>45500</v>
      </c>
      <c r="E692" s="160">
        <f>SUM(E694)</f>
        <v>18238.73</v>
      </c>
      <c r="F692" s="128">
        <f>(E692/D692*100)</f>
        <v>40.08512087912088</v>
      </c>
    </row>
    <row r="693" spans="1:6" ht="15.75">
      <c r="A693" s="81"/>
      <c r="B693" s="82"/>
      <c r="C693" s="81" t="s">
        <v>87</v>
      </c>
      <c r="D693" s="130"/>
      <c r="E693" s="73"/>
      <c r="F693" s="26"/>
    </row>
    <row r="694" spans="1:6" ht="12.75">
      <c r="A694" s="15">
        <v>92605</v>
      </c>
      <c r="B694" s="16"/>
      <c r="C694" s="15" t="s">
        <v>172</v>
      </c>
      <c r="D694" s="97">
        <f>SUM(D695:D700)</f>
        <v>45500</v>
      </c>
      <c r="E694" s="77">
        <f>SUM(E695:E700)</f>
        <v>18238.73</v>
      </c>
      <c r="F694" s="17">
        <f>(E694/D694*100)</f>
        <v>40.08512087912088</v>
      </c>
    </row>
    <row r="695" spans="1:6" ht="12.75">
      <c r="A695" s="19"/>
      <c r="B695" s="21">
        <v>2830</v>
      </c>
      <c r="C695" s="19" t="s">
        <v>104</v>
      </c>
      <c r="D695" s="90">
        <v>10500</v>
      </c>
      <c r="E695" s="69">
        <v>6930</v>
      </c>
      <c r="F695" s="22">
        <f>(E695/D695*100)</f>
        <v>66</v>
      </c>
    </row>
    <row r="696" spans="1:6" ht="12.75">
      <c r="A696" s="38"/>
      <c r="B696" s="35"/>
      <c r="C696" s="38" t="s">
        <v>105</v>
      </c>
      <c r="D696" s="102"/>
      <c r="E696" s="72"/>
      <c r="F696" s="36"/>
    </row>
    <row r="697" spans="1:6" ht="12.75">
      <c r="A697" s="38"/>
      <c r="B697" s="35"/>
      <c r="C697" s="38" t="s">
        <v>106</v>
      </c>
      <c r="D697" s="102"/>
      <c r="E697" s="72"/>
      <c r="F697" s="36"/>
    </row>
    <row r="698" spans="1:6" ht="12.75">
      <c r="A698" s="23"/>
      <c r="B698" s="25"/>
      <c r="C698" s="23" t="s">
        <v>107</v>
      </c>
      <c r="D698" s="91"/>
      <c r="E698" s="73"/>
      <c r="F698" s="26"/>
    </row>
    <row r="699" spans="1:6" ht="12.75">
      <c r="A699" s="23"/>
      <c r="B699" s="25">
        <v>4210</v>
      </c>
      <c r="C699" s="23" t="s">
        <v>14</v>
      </c>
      <c r="D699" s="91">
        <v>17000</v>
      </c>
      <c r="E699" s="73">
        <v>4845.35</v>
      </c>
      <c r="F699" s="26">
        <f>(E699/D699*100)</f>
        <v>28.502058823529413</v>
      </c>
    </row>
    <row r="700" spans="1:6" ht="13.5" thickBot="1">
      <c r="A700" s="38"/>
      <c r="B700" s="57">
        <v>4300</v>
      </c>
      <c r="C700" s="38" t="s">
        <v>7</v>
      </c>
      <c r="D700" s="102">
        <v>18000</v>
      </c>
      <c r="E700" s="72">
        <v>6463.38</v>
      </c>
      <c r="F700" s="14">
        <f>(E700/D700*100)</f>
        <v>35.907666666666664</v>
      </c>
    </row>
    <row r="701" spans="1:6" ht="16.5" thickBot="1">
      <c r="A701" s="183"/>
      <c r="B701" s="55"/>
      <c r="C701" s="56" t="s">
        <v>89</v>
      </c>
      <c r="D701" s="161">
        <f>SUM(D15,D19,D23,D64,D70,D82,D109,D179,D255,D266,D269,D481,D514,D593,D644,D679,D692)</f>
        <v>39708031.13</v>
      </c>
      <c r="E701" s="161">
        <f>SUM(E15,E19,E23,E64,E70,E82,E109,E179,E255,E266,E269,E481,E514,E593,E644,E679,E692)</f>
        <v>36553365.88999999</v>
      </c>
      <c r="F701" s="129">
        <f>(E701/D701*100)</f>
        <v>92.0553471168793</v>
      </c>
    </row>
  </sheetData>
  <mergeCells count="5">
    <mergeCell ref="B6:E6"/>
    <mergeCell ref="A10:F10"/>
    <mergeCell ref="B7:F7"/>
    <mergeCell ref="B8:F8"/>
    <mergeCell ref="A9:F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2010-03-16T09:56:07Z</cp:lastPrinted>
  <dcterms:created xsi:type="dcterms:W3CDTF">1997-02-26T13:46:56Z</dcterms:created>
  <dcterms:modified xsi:type="dcterms:W3CDTF">2010-03-18T09:20:11Z</dcterms:modified>
  <cp:category/>
  <cp:version/>
  <cp:contentType/>
  <cp:contentStatus/>
</cp:coreProperties>
</file>