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SPN</author>
  </authors>
  <commentList>
    <comment ref="A126" authorId="0">
      <text>
        <r>
          <rPr>
            <b/>
            <sz val="8"/>
            <rFont val="Tahoma"/>
            <family val="0"/>
          </rPr>
          <t>SPN: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<sst xmlns="http://schemas.openxmlformats.org/spreadsheetml/2006/main" count="683" uniqueCount="200">
  <si>
    <t>Dział</t>
  </si>
  <si>
    <t>Rozdział</t>
  </si>
  <si>
    <t>Paragr</t>
  </si>
  <si>
    <t>Treść</t>
  </si>
  <si>
    <t>Plan po zm.</t>
  </si>
  <si>
    <t>Wykonanie</t>
  </si>
  <si>
    <t>%</t>
  </si>
  <si>
    <t>Zakup usług pozostałych</t>
  </si>
  <si>
    <t>Wynagrodzenia osobowe pracowników</t>
  </si>
  <si>
    <t>Wynagrodzenia osobowe członków korpusu</t>
  </si>
  <si>
    <t>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</si>
  <si>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</si>
  <si>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</si>
  <si>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</si>
  <si>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</si>
  <si>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</si>
  <si>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</si>
  <si>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</si>
  <si>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</si>
  <si>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zakładowy fundusz świadczeń socjal.</t>
  </si>
  <si>
    <t>Podatek od nieruchomości</t>
  </si>
  <si>
    <t>O20</t>
  </si>
  <si>
    <t>Leśnictwo</t>
  </si>
  <si>
    <t>O2002</t>
  </si>
  <si>
    <t>Nadzór nad gospodarką leśną</t>
  </si>
  <si>
    <t>Różne wydatki na rzecz osób fizycznych</t>
  </si>
  <si>
    <t>Transport i łączność</t>
  </si>
  <si>
    <t>Drogi publiczne powiatowe</t>
  </si>
  <si>
    <t>Zakup usług zdrowotnych</t>
  </si>
  <si>
    <t>Opłaty na rzecz budżetów jednostek samorządu</t>
  </si>
  <si>
    <t>terytorialnego</t>
  </si>
  <si>
    <t>Wydatki inwestycyjne jednostek budżetowych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</si>
  <si>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</si>
  <si>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</si>
  <si>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</si>
  <si>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</si>
  <si>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</si>
  <si>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</si>
  <si>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Rady powiatów</t>
  </si>
  <si>
    <t>Starostwa powiatowe</t>
  </si>
  <si>
    <t xml:space="preserve">Dotacje celowe przekazane dla powiatu na </t>
  </si>
  <si>
    <t>Komisje poborowe</t>
  </si>
  <si>
    <t>Pozostała działalność</t>
  </si>
  <si>
    <t>przeciwpożarowa</t>
  </si>
  <si>
    <t>Bezpieczeństwo publiczne i ochrona</t>
  </si>
  <si>
    <t>Komendy powiatowe Państwowej Straży</t>
  </si>
  <si>
    <t>Pożarnej</t>
  </si>
  <si>
    <t>Zakup środków żywności</t>
  </si>
  <si>
    <t>Pozostałe podatki na rzecz budżetów jednostek</t>
  </si>
  <si>
    <t>Opłaty na rzecz jednostek samorządu terytorial.</t>
  </si>
  <si>
    <t>Obsługa długu publicznego</t>
  </si>
  <si>
    <t>Rozliczenia z tytułu poręczenia udzielonego</t>
  </si>
  <si>
    <t>przez jednostkę samorządu terytorialnego</t>
  </si>
  <si>
    <t xml:space="preserve">Wpływy z tytułu poręczeń spłaty krajowych </t>
  </si>
  <si>
    <t>kredytów bankowych</t>
  </si>
  <si>
    <t>Oświata i wychowanie</t>
  </si>
  <si>
    <t>i książek</t>
  </si>
  <si>
    <t xml:space="preserve">Zakup pomocy naukowych,dydaktycznych  </t>
  </si>
  <si>
    <t>Szkoły podstawowe specjalne</t>
  </si>
  <si>
    <t>Gimnazja</t>
  </si>
  <si>
    <t>Gimnazja specjalne</t>
  </si>
  <si>
    <t>Licea ogólnokształcace</t>
  </si>
  <si>
    <t>Szkoły zawodowe</t>
  </si>
  <si>
    <t>Dotacja podmiotowa z budżetu dla niepublicznej</t>
  </si>
  <si>
    <t>Szkoły zawodowe specjalne</t>
  </si>
  <si>
    <t>Centra kształcenia ustawicznego i praktyczne</t>
  </si>
  <si>
    <t>go oraz ośrodki dokształcenia zawodowego</t>
  </si>
  <si>
    <t>Dokształcanie i doskonalenie nauczycieli</t>
  </si>
  <si>
    <t>Ochrona zdrowia</t>
  </si>
  <si>
    <t>Ratownictwo medyczne</t>
  </si>
  <si>
    <t>Składki na ubezpieczenie zdrowotne dla osób</t>
  </si>
  <si>
    <t xml:space="preserve">nie objętych obowiązkiem ubezpieczenia </t>
  </si>
  <si>
    <t>zdrowotnego</t>
  </si>
  <si>
    <t xml:space="preserve">Składki na ubezpieczenie zdrowotne </t>
  </si>
  <si>
    <t>Placówki opiekuńczo-wychowawcze</t>
  </si>
  <si>
    <t>Dotacja celowa z budzetu na finasowanie lub</t>
  </si>
  <si>
    <t>dofinansowanie zadań zleconych do realizacji</t>
  </si>
  <si>
    <t>stowarzyszeniom</t>
  </si>
  <si>
    <t>Świadczenia społeczne</t>
  </si>
  <si>
    <t>Domy pomocy społecznej</t>
  </si>
  <si>
    <t>Rodziny zastępcze</t>
  </si>
  <si>
    <t>Powiatowe centra pomocy rodzinie</t>
  </si>
  <si>
    <t>Powiatowe urzędy pracy</t>
  </si>
  <si>
    <t>Edukacyjna opieka wychowawcza</t>
  </si>
  <si>
    <t>Internaty i bursy szkolne</t>
  </si>
  <si>
    <t>Pomoc materialna dla uczniów</t>
  </si>
  <si>
    <t>Kultura i ochrona dziedzictwa</t>
  </si>
  <si>
    <t>narodowego</t>
  </si>
  <si>
    <t>Biblioteki</t>
  </si>
  <si>
    <t>OGÓŁEM</t>
  </si>
  <si>
    <t>Jednostki pomocnicze szkolnictwa</t>
  </si>
  <si>
    <t>budżetową do paragrafu włącznie.</t>
  </si>
  <si>
    <t xml:space="preserve">3. Zbiorcze wykonanie wydatków budżetu z podziałem na szczegółową klasyfikację </t>
  </si>
  <si>
    <t>Podróże służbowe zagraniczne</t>
  </si>
  <si>
    <t>Prace geodezyjne i kartograficzne (nieinwest)</t>
  </si>
  <si>
    <t>Pomoc społeczna</t>
  </si>
  <si>
    <t>Pozostałe zadania w zakresie polityki</t>
  </si>
  <si>
    <t>społecznej</t>
  </si>
  <si>
    <t>jednostki systemu oświaty</t>
  </si>
  <si>
    <t>Szpitale ogólne</t>
  </si>
  <si>
    <t>Wpłaty na PFRON</t>
  </si>
  <si>
    <t>Wynagrodzenia bezosobowe</t>
  </si>
  <si>
    <t>Zakup usług dostępu do sieci internet</t>
  </si>
  <si>
    <t>samorządu terytorialnego</t>
  </si>
  <si>
    <t xml:space="preserve">Dotacja celowa z budżetu na finansowanie </t>
  </si>
  <si>
    <t xml:space="preserve">lub dofinansowanie zadań zleconych do </t>
  </si>
  <si>
    <t>realizacji pozostałym jednostkom niezaliczanym</t>
  </si>
  <si>
    <t>do sektora finansów publicznych</t>
  </si>
  <si>
    <t>Wydatki na zakupy inwestycyjne jednostek budż</t>
  </si>
  <si>
    <t>Wydatki osobowe niezaliczone do wynagrodzeń</t>
  </si>
  <si>
    <t>Dotacje celowe z budżetu na finansowanie</t>
  </si>
  <si>
    <t>lub dofinansowanie kosztów realizacji inwestycji</t>
  </si>
  <si>
    <t>i zakupów inwestycyjnych innych jednostek</t>
  </si>
  <si>
    <t>sektora finansów publicznych</t>
  </si>
  <si>
    <t>Przeciwdziałanie alkoholizmowi</t>
  </si>
  <si>
    <t>Dotacja podmiotowa z budżetu dla samorządowej</t>
  </si>
  <si>
    <t>instytucji kultury</t>
  </si>
  <si>
    <t>Promocja jednostek samorzadu terytorialnego</t>
  </si>
  <si>
    <t>Obsługa papierów wartościowych, kredytów</t>
  </si>
  <si>
    <t>i pożyczek jednostek samorządu terytorialn.</t>
  </si>
  <si>
    <t>Odsetki i dyskonto od krajowych skarbowych</t>
  </si>
  <si>
    <t>papierów wartościowych oraz od krajowych</t>
  </si>
  <si>
    <t>pożyczek i kredytów</t>
  </si>
  <si>
    <t>Zakup usług dostępu do sieci Internet</t>
  </si>
  <si>
    <t>Zakup usług dostepu do sieci Internet</t>
  </si>
  <si>
    <t>Wydatki osobowe niezaliczone do uposażeń</t>
  </si>
  <si>
    <t>wypłacane żołnierzom i funkcjonariuszom</t>
  </si>
  <si>
    <t>Dodatkowe uposażenie roczne dla żołnierzy</t>
  </si>
  <si>
    <t>zawodowych oraz nagrody roczne dla funkcjona</t>
  </si>
  <si>
    <t>riuszy</t>
  </si>
  <si>
    <t>Uposażenia żołnierzy zawodowych i nadtermi</t>
  </si>
  <si>
    <t>nowych oraz funkcjonariuszy</t>
  </si>
  <si>
    <t>Pozostałe należności żołnierzy zawodowych</t>
  </si>
  <si>
    <t>i nadterminowych oraz funkcjonariuszy</t>
  </si>
  <si>
    <t>Równoważniki pienieżne i ekwiwalenty dla</t>
  </si>
  <si>
    <t>żołnierzy i funkcjonariuszy</t>
  </si>
  <si>
    <t>Komendy powiatowe Policji</t>
  </si>
  <si>
    <t>Ośrodki wsparcia</t>
  </si>
  <si>
    <t xml:space="preserve">Opłaty z tytułu zakupu usług </t>
  </si>
  <si>
    <t>telekomunikacyjnych telefonii komórkowej</t>
  </si>
  <si>
    <t>telekomunikacyjnych telefonii stacjonarnej</t>
  </si>
  <si>
    <t>Szkolenia pracowników niebędących członkami</t>
  </si>
  <si>
    <t>korpusu służby cywilnej</t>
  </si>
  <si>
    <t xml:space="preserve">Zakup materiałów papierniczych do sprzętu </t>
  </si>
  <si>
    <t>drukarskiego i urządzeń kserograficznych</t>
  </si>
  <si>
    <t xml:space="preserve">Zakup akcesoriów komputerowych, w tym </t>
  </si>
  <si>
    <t>programów i licencji</t>
  </si>
  <si>
    <t xml:space="preserve">Wydatki na zakupy inwestycyjne jednostek </t>
  </si>
  <si>
    <t>budżetowych</t>
  </si>
  <si>
    <t>Drogi publiczne gminne</t>
  </si>
  <si>
    <t>Dotacja celowa na pomoc finansową udzielaną</t>
  </si>
  <si>
    <t>między j.s.t. na dofinansowanie własnych</t>
  </si>
  <si>
    <t>zadań bieżących</t>
  </si>
  <si>
    <t>zadań inwestycyjnych i zakupów inwestycyjnych</t>
  </si>
  <si>
    <t>Turystyka</t>
  </si>
  <si>
    <t>Zadania w zakresie upowszechniania turystyki</t>
  </si>
  <si>
    <t>Opłaty czynszowe za pomieszczenia biurowe</t>
  </si>
  <si>
    <t>Zakup usług obejmujących tłumaczenia</t>
  </si>
  <si>
    <t>Opłaty na rzecz budżetu państwa</t>
  </si>
  <si>
    <t xml:space="preserve">Uposażenia i świadczenia pieniężne wypłacane </t>
  </si>
  <si>
    <t>przez okres roku żołnierzom i funkcjonariuszom</t>
  </si>
  <si>
    <t>zwolnionym ze służby</t>
  </si>
  <si>
    <t>Zakup sprzętu i uzbrojenia</t>
  </si>
  <si>
    <t>Zarządzanie kryzysowe</t>
  </si>
  <si>
    <t>Rezerwy</t>
  </si>
  <si>
    <t>Zakup pomocy naukowych, dydaktycznych</t>
  </si>
  <si>
    <t xml:space="preserve">zadania bieżące realizowane na podstawie </t>
  </si>
  <si>
    <t>porozumień (umów) między j.s.t.</t>
  </si>
  <si>
    <t>Ośrodki adopcyjno-opiekuńcze</t>
  </si>
  <si>
    <t xml:space="preserve">Rehabilitacja zawodowa i społeczna osób </t>
  </si>
  <si>
    <t>niepełnosprawnych</t>
  </si>
  <si>
    <t>Pozostałe zadania w zakresie kultury</t>
  </si>
  <si>
    <t>Zadania w zakresie kultury fizycznej i sportu</t>
  </si>
  <si>
    <t>Urzędy wojewódzkie</t>
  </si>
  <si>
    <t xml:space="preserve">Dotacje celowe przekazane do samorządu  </t>
  </si>
  <si>
    <t>województwa na inwestycje i zakupy</t>
  </si>
  <si>
    <t xml:space="preserve"> inwestycyjne realizowane na podstawie </t>
  </si>
  <si>
    <t>Ochotnicze straże pożarne</t>
  </si>
  <si>
    <t xml:space="preserve">Wpłaty na Państwowy Fundusz Rehabilitacji </t>
  </si>
  <si>
    <t>Osób Niepełnosprawnych</t>
  </si>
  <si>
    <t>Załącznik nr 2</t>
  </si>
  <si>
    <t>II. Informacja o przebiegu  wykonania wydatków budżetu</t>
  </si>
  <si>
    <t xml:space="preserve"> Powiatu Nidzickiego za okres 01.01.2009 r. do 30.06.2009 r.</t>
  </si>
  <si>
    <t>O10</t>
  </si>
  <si>
    <t>O1005</t>
  </si>
  <si>
    <t>Rolnictwo i łowiectwo</t>
  </si>
  <si>
    <t>Prace geodezyjno-urządzeniowe na potrzeby</t>
  </si>
  <si>
    <t>rolnictwa</t>
  </si>
  <si>
    <t>na 30.06.09r.</t>
  </si>
  <si>
    <t>Szkolenia członków korpusu służby cywilnej</t>
  </si>
  <si>
    <t>Dotacje celowe przekazane gminie na zadania</t>
  </si>
  <si>
    <t xml:space="preserve">bieżące realizowane na podstawie porozumień </t>
  </si>
  <si>
    <t>(umów) między j.s.t.</t>
  </si>
  <si>
    <t>lub dofinansowanie zadań inwestycyjnych</t>
  </si>
  <si>
    <t>Wpłaty jednostek na fundusz celowy na finanso.</t>
  </si>
  <si>
    <t>Obrona cywilna</t>
  </si>
  <si>
    <t>Różne rozliczenia</t>
  </si>
  <si>
    <t>Rezerwy ogólne i celowe</t>
  </si>
  <si>
    <t>do Uchwały Zarządu nr 160/09</t>
  </si>
  <si>
    <t>z dnia 28.08.2009r.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</si>
</sst>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</numFmts>
  <fonts count="14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6" xfId="0" applyNumberFormat="1" applyBorder="1" applyAlignment="1">
      <alignment/>
    </xf>
    <xf numFmtId="0" fontId="3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2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20" fontId="4" fillId="0" borderId="6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4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8" fillId="0" borderId="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8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8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9" fillId="2" borderId="4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7" xfId="0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9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9" fillId="2" borderId="5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8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5" xfId="0" applyFill="1" applyBorder="1" applyAlignment="1">
      <alignment/>
    </xf>
    <xf numFmtId="0" fontId="3" fillId="0" borderId="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9" xfId="0" applyFill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Border="1" applyAlignment="1">
      <alignment/>
    </xf>
    <xf numFmtId="0" fontId="0" fillId="0" borderId="1" xfId="0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125" style="0" customWidth="1"/>
    <col min="2" max="2" width="5.625" style="0" customWidth="1"/>
    <col min="3" max="3" width="39.75390625" style="0" customWidth="1"/>
    <col min="4" max="4" width="13.625" style="0" customWidth="1"/>
    <col min="5" max="5" width="12.00390625" style="0" customWidth="1"/>
    <col min="6" max="6" width="8.25390625" style="0" customWidth="1"/>
  </cols>
  <sheetData>
    <row r="2" ht="12.75">
      <c r="D2" t="s">
        <v>180</v>
      </c>
    </row>
    <row r="3" ht="12.75">
      <c r="D3" t="s">
        <v>198</v>
      </c>
    </row>
    <row r="4" ht="12.75">
      <c r="D4" t="s">
        <v>199</v>
      </c>
    </row>
    <row r="6" spans="2:5" ht="15.75">
      <c r="B6" s="216" t="s">
        <v>181</v>
      </c>
      <c r="C6" s="216"/>
      <c r="D6" s="216"/>
      <c r="E6" s="216"/>
    </row>
    <row r="7" spans="2:6" ht="15.75">
      <c r="B7" s="218" t="s">
        <v>182</v>
      </c>
      <c r="C7" s="218"/>
      <c r="D7" s="218"/>
      <c r="E7" s="218"/>
      <c r="F7" s="218"/>
    </row>
    <row r="8" spans="2:6" ht="15.75">
      <c r="B8" s="218"/>
      <c r="C8" s="218"/>
      <c r="D8" s="218"/>
      <c r="E8" s="218"/>
      <c r="F8" s="218"/>
    </row>
    <row r="9" spans="1:6" ht="15">
      <c r="A9" s="217" t="s">
        <v>92</v>
      </c>
      <c r="B9" s="217"/>
      <c r="C9" s="217"/>
      <c r="D9" s="217"/>
      <c r="E9" s="217"/>
      <c r="F9" s="217"/>
    </row>
    <row r="10" spans="1:6" ht="15">
      <c r="A10" s="217" t="s">
        <v>91</v>
      </c>
      <c r="B10" s="217"/>
      <c r="C10" s="217"/>
      <c r="D10" s="217"/>
      <c r="E10" s="217"/>
      <c r="F10" s="217"/>
    </row>
    <row r="11" ht="13.5" thickBot="1"/>
    <row r="12" spans="1:6" ht="12.75">
      <c r="A12" s="49" t="s">
        <v>0</v>
      </c>
      <c r="B12" s="50" t="s">
        <v>2</v>
      </c>
      <c r="C12" s="51" t="s">
        <v>3</v>
      </c>
      <c r="D12" s="50" t="s">
        <v>4</v>
      </c>
      <c r="E12" s="49" t="s">
        <v>5</v>
      </c>
      <c r="F12" s="52" t="s">
        <v>6</v>
      </c>
    </row>
    <row r="13" spans="1:6" ht="13.5" thickBot="1">
      <c r="A13" s="53" t="s">
        <v>1</v>
      </c>
      <c r="B13" s="54"/>
      <c r="C13" s="53"/>
      <c r="D13" s="54" t="s">
        <v>188</v>
      </c>
      <c r="E13" s="53" t="s">
        <v>188</v>
      </c>
      <c r="F13" s="55">
        <v>0.2111111111111111</v>
      </c>
    </row>
    <row r="14" spans="1:6" ht="17.25" customHeight="1" thickBot="1">
      <c r="A14" s="5">
        <v>1</v>
      </c>
      <c r="B14" s="3">
        <v>2</v>
      </c>
      <c r="C14" s="5">
        <v>3</v>
      </c>
      <c r="D14" s="3">
        <v>4</v>
      </c>
      <c r="E14" s="5">
        <v>5</v>
      </c>
      <c r="F14" s="4">
        <v>6</v>
      </c>
    </row>
    <row r="15" spans="1:6" ht="15.75" customHeight="1">
      <c r="A15" s="188" t="s">
        <v>183</v>
      </c>
      <c r="B15" s="169"/>
      <c r="C15" s="168" t="s">
        <v>185</v>
      </c>
      <c r="D15" s="189">
        <f>SUM(D16)</f>
        <v>15000</v>
      </c>
      <c r="E15" s="190">
        <f>SUM(E16)</f>
        <v>0</v>
      </c>
      <c r="F15" s="190">
        <f>(E15/D15*100)</f>
        <v>0</v>
      </c>
    </row>
    <row r="16" spans="1:6" ht="16.5" customHeight="1">
      <c r="A16" s="195" t="s">
        <v>184</v>
      </c>
      <c r="B16" s="6"/>
      <c r="C16" s="8" t="s">
        <v>186</v>
      </c>
      <c r="D16" s="84">
        <f>SUM(D18:D19)</f>
        <v>15000</v>
      </c>
      <c r="E16" s="85">
        <f>SUM(E18:E19)</f>
        <v>0</v>
      </c>
      <c r="F16" s="85">
        <f>(E16/D16*100)</f>
        <v>0</v>
      </c>
    </row>
    <row r="17" spans="1:6" ht="16.5" customHeight="1">
      <c r="A17" s="187"/>
      <c r="B17" s="11"/>
      <c r="C17" s="10" t="s">
        <v>187</v>
      </c>
      <c r="D17" s="86"/>
      <c r="E17" s="77"/>
      <c r="F17" s="77"/>
    </row>
    <row r="18" spans="1:6" ht="12.75" customHeight="1">
      <c r="A18" s="13"/>
      <c r="B18" s="14">
        <v>4170</v>
      </c>
      <c r="C18" s="19" t="s">
        <v>101</v>
      </c>
      <c r="D18" s="87">
        <v>13420</v>
      </c>
      <c r="E18" s="60">
        <v>0</v>
      </c>
      <c r="F18" s="60">
        <f aca="true" t="shared" si="0" ref="F18:F24">(E18/D18*100)</f>
        <v>0</v>
      </c>
    </row>
    <row r="19" spans="1:6" ht="12.75" customHeight="1" thickBot="1">
      <c r="A19" s="2"/>
      <c r="B19" s="1">
        <v>4300</v>
      </c>
      <c r="C19" s="9" t="s">
        <v>7</v>
      </c>
      <c r="D19" s="89">
        <v>1580</v>
      </c>
      <c r="E19" s="59">
        <v>0</v>
      </c>
      <c r="F19" s="59">
        <f t="shared" si="0"/>
        <v>0</v>
      </c>
    </row>
    <row r="20" spans="1:6" ht="16.5" thickBot="1">
      <c r="A20" s="28" t="s">
        <v>21</v>
      </c>
      <c r="B20" s="179"/>
      <c r="C20" s="29" t="s">
        <v>22</v>
      </c>
      <c r="D20" s="90">
        <f>SUM(D21)</f>
        <v>110000</v>
      </c>
      <c r="E20" s="94">
        <f>SUM(E21)</f>
        <v>45950.23</v>
      </c>
      <c r="F20" s="126">
        <f t="shared" si="0"/>
        <v>41.77293636363636</v>
      </c>
    </row>
    <row r="21" spans="1:6" ht="12.75">
      <c r="A21" s="31" t="s">
        <v>23</v>
      </c>
      <c r="B21" s="171"/>
      <c r="C21" s="32" t="s">
        <v>24</v>
      </c>
      <c r="D21" s="88">
        <f>SUM(D22:D23)</f>
        <v>110000</v>
      </c>
      <c r="E21" s="62">
        <f>SUM(E22:E23)</f>
        <v>45950.23</v>
      </c>
      <c r="F21" s="34">
        <f t="shared" si="0"/>
        <v>41.77293636363636</v>
      </c>
    </row>
    <row r="22" spans="1:6" ht="12.75">
      <c r="A22" s="13"/>
      <c r="B22" s="166">
        <v>3030</v>
      </c>
      <c r="C22" s="19" t="s">
        <v>25</v>
      </c>
      <c r="D22" s="87">
        <v>70000</v>
      </c>
      <c r="E22" s="60">
        <v>35573.36</v>
      </c>
      <c r="F22" s="15">
        <f t="shared" si="0"/>
        <v>50.81908571428572</v>
      </c>
    </row>
    <row r="23" spans="1:6" ht="13.5" thickBot="1">
      <c r="A23" s="2"/>
      <c r="B23" s="180">
        <v>4300</v>
      </c>
      <c r="C23" s="9" t="s">
        <v>7</v>
      </c>
      <c r="D23" s="89">
        <v>40000</v>
      </c>
      <c r="E23" s="59">
        <v>10376.87</v>
      </c>
      <c r="F23" s="7">
        <f t="shared" si="0"/>
        <v>25.942175</v>
      </c>
    </row>
    <row r="24" spans="1:6" ht="16.5" thickBot="1">
      <c r="A24" s="29">
        <v>600</v>
      </c>
      <c r="B24" s="30"/>
      <c r="C24" s="29" t="s">
        <v>26</v>
      </c>
      <c r="D24" s="90">
        <f>SUM(D25,D62)</f>
        <v>19327774.31</v>
      </c>
      <c r="E24" s="94">
        <f>SUM(E25,E62)</f>
        <v>1812994.15</v>
      </c>
      <c r="F24" s="126">
        <f t="shared" si="0"/>
        <v>9.380253105821785</v>
      </c>
    </row>
    <row r="25" spans="1:6" ht="12.75">
      <c r="A25" s="32">
        <v>60014</v>
      </c>
      <c r="B25" s="171"/>
      <c r="C25" s="33" t="s">
        <v>27</v>
      </c>
      <c r="D25" s="62">
        <f>SUM(D26:D61)</f>
        <v>18908579</v>
      </c>
      <c r="E25" s="88">
        <f>SUM(E26:E61)</f>
        <v>1477682.89</v>
      </c>
      <c r="F25" s="62">
        <f aca="true" t="shared" si="1" ref="F25:F83">(E25/D25*100)</f>
        <v>7.814880695159589</v>
      </c>
    </row>
    <row r="26" spans="1:6" ht="12.75">
      <c r="A26" s="20"/>
      <c r="B26" s="172">
        <v>3020</v>
      </c>
      <c r="C26" s="22" t="s">
        <v>109</v>
      </c>
      <c r="D26" s="70">
        <v>19600</v>
      </c>
      <c r="E26" s="91">
        <v>7509.24</v>
      </c>
      <c r="F26" s="70">
        <f t="shared" si="1"/>
        <v>38.312448979591835</v>
      </c>
    </row>
    <row r="27" spans="1:6" ht="12.75">
      <c r="A27" s="13"/>
      <c r="B27" s="166">
        <v>4010</v>
      </c>
      <c r="C27" s="81" t="s">
        <v>8</v>
      </c>
      <c r="D27" s="60">
        <v>844150</v>
      </c>
      <c r="E27" s="87">
        <v>396019.47</v>
      </c>
      <c r="F27" s="60">
        <f t="shared" si="1"/>
        <v>46.913400462003196</v>
      </c>
    </row>
    <row r="28" spans="1:6" ht="12.75">
      <c r="A28" s="13"/>
      <c r="B28" s="166">
        <v>4040</v>
      </c>
      <c r="C28" s="81" t="s">
        <v>11</v>
      </c>
      <c r="D28" s="60">
        <v>59150</v>
      </c>
      <c r="E28" s="87">
        <v>59014.44</v>
      </c>
      <c r="F28" s="60">
        <f t="shared" si="1"/>
        <v>99.77081994928149</v>
      </c>
    </row>
    <row r="29" spans="1:6" ht="12.75">
      <c r="A29" s="13"/>
      <c r="B29" s="166">
        <v>4110</v>
      </c>
      <c r="C29" s="81" t="s">
        <v>12</v>
      </c>
      <c r="D29" s="60">
        <v>140406</v>
      </c>
      <c r="E29" s="87">
        <v>69836.09</v>
      </c>
      <c r="F29" s="60">
        <f t="shared" si="1"/>
        <v>49.738679258721135</v>
      </c>
    </row>
    <row r="30" spans="1:6" ht="12.75">
      <c r="A30" s="13"/>
      <c r="B30" s="166">
        <v>4120</v>
      </c>
      <c r="C30" s="81" t="s">
        <v>13</v>
      </c>
      <c r="D30" s="60">
        <v>20973</v>
      </c>
      <c r="E30" s="87">
        <v>10629.55</v>
      </c>
      <c r="F30" s="60">
        <f t="shared" si="1"/>
        <v>50.68206742001621</v>
      </c>
    </row>
    <row r="31" spans="1:6" ht="12.75">
      <c r="A31" s="13"/>
      <c r="B31" s="166">
        <v>4140</v>
      </c>
      <c r="C31" s="81" t="s">
        <v>100</v>
      </c>
      <c r="D31" s="60">
        <v>18000</v>
      </c>
      <c r="E31" s="87">
        <v>1419</v>
      </c>
      <c r="F31" s="60">
        <f t="shared" si="1"/>
        <v>7.883333333333334</v>
      </c>
    </row>
    <row r="32" spans="1:6" ht="12.75">
      <c r="A32" s="13"/>
      <c r="B32" s="166">
        <v>4170</v>
      </c>
      <c r="C32" s="81" t="s">
        <v>101</v>
      </c>
      <c r="D32" s="60">
        <v>1029</v>
      </c>
      <c r="E32" s="87">
        <v>0</v>
      </c>
      <c r="F32" s="60">
        <f t="shared" si="1"/>
        <v>0</v>
      </c>
    </row>
    <row r="33" spans="1:6" ht="12.75">
      <c r="A33" s="13"/>
      <c r="B33" s="166">
        <v>4210</v>
      </c>
      <c r="C33" s="81" t="s">
        <v>14</v>
      </c>
      <c r="D33" s="60">
        <v>545600</v>
      </c>
      <c r="E33" s="87">
        <v>234202.93</v>
      </c>
      <c r="F33" s="60">
        <f t="shared" si="1"/>
        <v>42.92575696480938</v>
      </c>
    </row>
    <row r="34" spans="1:6" ht="12.75">
      <c r="A34" s="13"/>
      <c r="B34" s="166">
        <v>4260</v>
      </c>
      <c r="C34" s="81" t="s">
        <v>15</v>
      </c>
      <c r="D34" s="60">
        <v>8400</v>
      </c>
      <c r="E34" s="87">
        <v>5256.09</v>
      </c>
      <c r="F34" s="60">
        <f t="shared" si="1"/>
        <v>62.5725</v>
      </c>
    </row>
    <row r="35" spans="1:6" ht="12.75">
      <c r="A35" s="13"/>
      <c r="B35" s="166">
        <v>4270</v>
      </c>
      <c r="C35" s="81" t="s">
        <v>16</v>
      </c>
      <c r="D35" s="60">
        <v>900737</v>
      </c>
      <c r="E35" s="87">
        <v>69499.61</v>
      </c>
      <c r="F35" s="60">
        <f t="shared" si="1"/>
        <v>7.71586045649285</v>
      </c>
    </row>
    <row r="36" spans="1:6" ht="12.75">
      <c r="A36" s="13"/>
      <c r="B36" s="166">
        <v>4280</v>
      </c>
      <c r="C36" s="81" t="s">
        <v>28</v>
      </c>
      <c r="D36" s="60">
        <v>3000</v>
      </c>
      <c r="E36" s="87">
        <v>0</v>
      </c>
      <c r="F36" s="60">
        <f t="shared" si="1"/>
        <v>0</v>
      </c>
    </row>
    <row r="37" spans="1:6" ht="12.75">
      <c r="A37" s="13"/>
      <c r="B37" s="166">
        <v>4300</v>
      </c>
      <c r="C37" s="81" t="s">
        <v>7</v>
      </c>
      <c r="D37" s="60">
        <v>701900</v>
      </c>
      <c r="E37" s="87">
        <v>322986.41</v>
      </c>
      <c r="F37" s="60">
        <f t="shared" si="1"/>
        <v>46.01601510186636</v>
      </c>
    </row>
    <row r="38" spans="1:6" ht="12.75">
      <c r="A38" s="13"/>
      <c r="B38" s="166">
        <v>4350</v>
      </c>
      <c r="C38" s="81" t="s">
        <v>102</v>
      </c>
      <c r="D38" s="60">
        <v>600</v>
      </c>
      <c r="E38" s="87">
        <v>234</v>
      </c>
      <c r="F38" s="60">
        <f t="shared" si="1"/>
        <v>39</v>
      </c>
    </row>
    <row r="39" spans="1:6" ht="12.75">
      <c r="A39" s="20"/>
      <c r="B39" s="172">
        <v>4360</v>
      </c>
      <c r="C39" s="138" t="s">
        <v>138</v>
      </c>
      <c r="D39" s="70">
        <v>6000</v>
      </c>
      <c r="E39" s="91">
        <v>2275.61</v>
      </c>
      <c r="F39" s="70">
        <f t="shared" si="1"/>
        <v>37.926833333333335</v>
      </c>
    </row>
    <row r="40" spans="1:6" ht="12.75">
      <c r="A40" s="24"/>
      <c r="B40" s="165"/>
      <c r="C40" s="135" t="s">
        <v>139</v>
      </c>
      <c r="D40" s="74"/>
      <c r="E40" s="92"/>
      <c r="F40" s="74"/>
    </row>
    <row r="41" spans="1:6" ht="12.75">
      <c r="A41" s="20"/>
      <c r="B41" s="172">
        <v>4370</v>
      </c>
      <c r="C41" s="138" t="s">
        <v>138</v>
      </c>
      <c r="D41" s="70">
        <v>5000</v>
      </c>
      <c r="E41" s="91">
        <v>1983.01</v>
      </c>
      <c r="F41" s="70">
        <f t="shared" si="1"/>
        <v>39.6602</v>
      </c>
    </row>
    <row r="42" spans="1:6" ht="12.75">
      <c r="A42" s="24"/>
      <c r="B42" s="165"/>
      <c r="C42" s="135" t="s">
        <v>140</v>
      </c>
      <c r="D42" s="74"/>
      <c r="E42" s="92"/>
      <c r="F42" s="74"/>
    </row>
    <row r="43" spans="1:6" ht="12.75">
      <c r="A43" s="24"/>
      <c r="B43" s="165">
        <v>4410</v>
      </c>
      <c r="C43" s="135" t="s">
        <v>17</v>
      </c>
      <c r="D43" s="74">
        <v>1500</v>
      </c>
      <c r="E43" s="92">
        <v>61.9</v>
      </c>
      <c r="F43" s="74">
        <f t="shared" si="1"/>
        <v>4.126666666666667</v>
      </c>
    </row>
    <row r="44" spans="1:6" ht="12.75">
      <c r="A44" s="13"/>
      <c r="B44" s="166">
        <v>4430</v>
      </c>
      <c r="C44" s="81" t="s">
        <v>18</v>
      </c>
      <c r="D44" s="60">
        <v>22000</v>
      </c>
      <c r="E44" s="87">
        <v>11752</v>
      </c>
      <c r="F44" s="60">
        <f t="shared" si="1"/>
        <v>53.41818181818182</v>
      </c>
    </row>
    <row r="45" spans="1:6" ht="12.75">
      <c r="A45" s="13"/>
      <c r="B45" s="166">
        <v>4440</v>
      </c>
      <c r="C45" s="81" t="s">
        <v>19</v>
      </c>
      <c r="D45" s="60">
        <v>28840</v>
      </c>
      <c r="E45" s="87">
        <v>19480.98</v>
      </c>
      <c r="F45" s="60">
        <f t="shared" si="1"/>
        <v>67.54847434119279</v>
      </c>
    </row>
    <row r="46" spans="1:6" ht="12.75">
      <c r="A46" s="13"/>
      <c r="B46" s="166">
        <v>4480</v>
      </c>
      <c r="C46" s="81" t="s">
        <v>20</v>
      </c>
      <c r="D46" s="60">
        <v>4000</v>
      </c>
      <c r="E46" s="87">
        <v>1963</v>
      </c>
      <c r="F46" s="60">
        <f t="shared" si="1"/>
        <v>49.075</v>
      </c>
    </row>
    <row r="47" spans="1:6" ht="12.75">
      <c r="A47" s="20"/>
      <c r="B47" s="172">
        <v>4500</v>
      </c>
      <c r="C47" s="138" t="s">
        <v>48</v>
      </c>
      <c r="D47" s="70">
        <v>1441</v>
      </c>
      <c r="E47" s="91">
        <v>1441</v>
      </c>
      <c r="F47" s="70">
        <f t="shared" si="1"/>
        <v>100</v>
      </c>
    </row>
    <row r="48" spans="1:6" ht="12.75">
      <c r="A48" s="24"/>
      <c r="B48" s="165"/>
      <c r="C48" s="135" t="s">
        <v>103</v>
      </c>
      <c r="D48" s="74"/>
      <c r="E48" s="92"/>
      <c r="F48" s="74"/>
    </row>
    <row r="49" spans="1:6" ht="12.75">
      <c r="A49" s="20"/>
      <c r="B49" s="172">
        <v>4520</v>
      </c>
      <c r="C49" s="138" t="s">
        <v>29</v>
      </c>
      <c r="D49" s="70">
        <v>5353</v>
      </c>
      <c r="E49" s="91">
        <v>3201</v>
      </c>
      <c r="F49" s="70">
        <f t="shared" si="1"/>
        <v>59.798243975340924</v>
      </c>
    </row>
    <row r="50" spans="1:6" ht="12.75">
      <c r="A50" s="24"/>
      <c r="B50" s="165"/>
      <c r="C50" s="135" t="s">
        <v>30</v>
      </c>
      <c r="D50" s="74"/>
      <c r="E50" s="92"/>
      <c r="F50" s="74"/>
    </row>
    <row r="51" spans="1:6" ht="12.75">
      <c r="A51" s="39"/>
      <c r="B51" s="181">
        <v>4700</v>
      </c>
      <c r="C51" s="80" t="s">
        <v>141</v>
      </c>
      <c r="D51" s="73">
        <v>6000</v>
      </c>
      <c r="E51" s="103">
        <v>4913.2</v>
      </c>
      <c r="F51" s="70">
        <f t="shared" si="1"/>
        <v>81.88666666666666</v>
      </c>
    </row>
    <row r="52" spans="1:6" ht="12.75">
      <c r="A52" s="24"/>
      <c r="B52" s="165"/>
      <c r="C52" s="135" t="s">
        <v>142</v>
      </c>
      <c r="D52" s="74"/>
      <c r="E52" s="92"/>
      <c r="F52" s="74"/>
    </row>
    <row r="53" spans="1:6" ht="12.75">
      <c r="A53" s="39"/>
      <c r="B53" s="181">
        <v>4740</v>
      </c>
      <c r="C53" s="80" t="s">
        <v>143</v>
      </c>
      <c r="D53" s="73">
        <v>1000</v>
      </c>
      <c r="E53" s="103">
        <v>537.6</v>
      </c>
      <c r="F53" s="70">
        <f t="shared" si="1"/>
        <v>53.760000000000005</v>
      </c>
    </row>
    <row r="54" spans="1:6" ht="12.75">
      <c r="A54" s="24"/>
      <c r="B54" s="165"/>
      <c r="C54" s="135" t="s">
        <v>144</v>
      </c>
      <c r="D54" s="74"/>
      <c r="E54" s="92"/>
      <c r="F54" s="74"/>
    </row>
    <row r="55" spans="1:6" ht="12.75">
      <c r="A55" s="39"/>
      <c r="B55" s="181">
        <v>4750</v>
      </c>
      <c r="C55" s="80" t="s">
        <v>145</v>
      </c>
      <c r="D55" s="73">
        <v>6000</v>
      </c>
      <c r="E55" s="103">
        <v>3366.76</v>
      </c>
      <c r="F55" s="70">
        <f t="shared" si="1"/>
        <v>56.11266666666667</v>
      </c>
    </row>
    <row r="56" spans="1:6" ht="12.75">
      <c r="A56" s="24"/>
      <c r="B56" s="165"/>
      <c r="C56" s="135" t="s">
        <v>146</v>
      </c>
      <c r="D56" s="74"/>
      <c r="E56" s="92"/>
      <c r="F56" s="74"/>
    </row>
    <row r="57" spans="1:6" ht="12.75">
      <c r="A57" s="24"/>
      <c r="B57" s="165">
        <v>6050</v>
      </c>
      <c r="C57" s="135" t="s">
        <v>31</v>
      </c>
      <c r="D57" s="60">
        <v>4071563</v>
      </c>
      <c r="E57" s="87">
        <v>0</v>
      </c>
      <c r="F57" s="60">
        <f>(E57/D57*100)</f>
        <v>0</v>
      </c>
    </row>
    <row r="58" spans="1:6" ht="12.75">
      <c r="A58" s="24"/>
      <c r="B58" s="165">
        <v>6058</v>
      </c>
      <c r="C58" s="135" t="s">
        <v>31</v>
      </c>
      <c r="D58" s="60">
        <v>7413299</v>
      </c>
      <c r="E58" s="87">
        <v>0</v>
      </c>
      <c r="F58" s="60">
        <f>(E58/D58*100)</f>
        <v>0</v>
      </c>
    </row>
    <row r="59" spans="1:6" ht="12.75">
      <c r="A59" s="24"/>
      <c r="B59" s="165">
        <v>6059</v>
      </c>
      <c r="C59" s="135" t="s">
        <v>31</v>
      </c>
      <c r="D59" s="60">
        <v>3823038</v>
      </c>
      <c r="E59" s="87">
        <v>8540</v>
      </c>
      <c r="F59" s="60">
        <f>(E59/D59*100)</f>
        <v>0.22338255596727002</v>
      </c>
    </row>
    <row r="60" spans="1:6" ht="12.75">
      <c r="A60" s="39"/>
      <c r="B60" s="181">
        <v>6060</v>
      </c>
      <c r="C60" s="80" t="s">
        <v>147</v>
      </c>
      <c r="D60" s="70">
        <v>250000</v>
      </c>
      <c r="E60" s="91">
        <v>241560</v>
      </c>
      <c r="F60" s="70">
        <f>(E60/D60*100)</f>
        <v>96.624</v>
      </c>
    </row>
    <row r="61" spans="1:6" ht="12.75">
      <c r="A61" s="24"/>
      <c r="B61" s="165"/>
      <c r="C61" s="135" t="s">
        <v>148</v>
      </c>
      <c r="D61" s="74"/>
      <c r="E61" s="92"/>
      <c r="F61" s="74"/>
    </row>
    <row r="62" spans="1:6" ht="12.75">
      <c r="A62" s="16">
        <v>60016</v>
      </c>
      <c r="B62" s="173"/>
      <c r="C62" s="17" t="s">
        <v>149</v>
      </c>
      <c r="D62" s="78">
        <f>SUM(D63:D63)</f>
        <v>419195.31</v>
      </c>
      <c r="E62" s="98">
        <f>SUM(E63:E63)</f>
        <v>335311.26</v>
      </c>
      <c r="F62" s="78">
        <f>(E62/D62*100)</f>
        <v>79.98926800970173</v>
      </c>
    </row>
    <row r="63" spans="1:6" ht="12.75">
      <c r="A63" s="20"/>
      <c r="B63" s="172">
        <v>6300</v>
      </c>
      <c r="C63" s="138" t="s">
        <v>150</v>
      </c>
      <c r="D63" s="70">
        <v>419195.31</v>
      </c>
      <c r="E63" s="91">
        <v>335311.26</v>
      </c>
      <c r="F63" s="70">
        <f>(E63/D63*100)</f>
        <v>79.98926800970173</v>
      </c>
    </row>
    <row r="64" spans="1:6" ht="12.75">
      <c r="A64" s="39"/>
      <c r="B64" s="181"/>
      <c r="C64" s="80" t="s">
        <v>151</v>
      </c>
      <c r="D64" s="73"/>
      <c r="E64" s="103"/>
      <c r="F64" s="73"/>
    </row>
    <row r="65" spans="1:6" ht="13.5" thickBot="1">
      <c r="A65" s="24"/>
      <c r="B65" s="180"/>
      <c r="C65" s="135" t="s">
        <v>153</v>
      </c>
      <c r="D65" s="59"/>
      <c r="E65" s="92"/>
      <c r="F65" s="59"/>
    </row>
    <row r="66" spans="1:6" ht="16.5" thickBot="1">
      <c r="A66" s="38">
        <v>630</v>
      </c>
      <c r="B66" s="35"/>
      <c r="C66" s="38" t="s">
        <v>154</v>
      </c>
      <c r="D66" s="128">
        <f>SUM(D67)</f>
        <v>5000</v>
      </c>
      <c r="E66" s="113">
        <f>SUM(E67)</f>
        <v>4923</v>
      </c>
      <c r="F66" s="129">
        <f>(E66/D66*100)</f>
        <v>98.46000000000001</v>
      </c>
    </row>
    <row r="67" spans="1:6" ht="13.5" thickBot="1">
      <c r="A67" s="150">
        <v>63003</v>
      </c>
      <c r="B67" s="151"/>
      <c r="C67" s="150" t="s">
        <v>155</v>
      </c>
      <c r="D67" s="76">
        <f>SUM(D68)</f>
        <v>5000</v>
      </c>
      <c r="E67" s="76">
        <f>SUM(E68)</f>
        <v>4923</v>
      </c>
      <c r="F67" s="76">
        <f>(E67/D67*100)</f>
        <v>98.46000000000001</v>
      </c>
    </row>
    <row r="68" spans="1:6" ht="12.75">
      <c r="A68" s="150"/>
      <c r="B68" s="182">
        <v>6639</v>
      </c>
      <c r="C68" s="152" t="s">
        <v>174</v>
      </c>
      <c r="D68" s="139">
        <v>5000</v>
      </c>
      <c r="E68" s="153">
        <v>4923</v>
      </c>
      <c r="F68" s="140">
        <f>(E68/D68*100)</f>
        <v>98.46000000000001</v>
      </c>
    </row>
    <row r="69" spans="1:6" ht="12.75">
      <c r="A69" s="8"/>
      <c r="B69" s="181"/>
      <c r="C69" s="80" t="s">
        <v>175</v>
      </c>
      <c r="D69" s="72"/>
      <c r="E69" s="111"/>
      <c r="F69" s="73"/>
    </row>
    <row r="70" spans="1:6" ht="12.75">
      <c r="A70" s="8"/>
      <c r="B70" s="181"/>
      <c r="C70" s="80" t="s">
        <v>176</v>
      </c>
      <c r="D70" s="72"/>
      <c r="E70" s="111"/>
      <c r="F70" s="73"/>
    </row>
    <row r="71" spans="1:6" ht="13.5" thickBot="1">
      <c r="A71" s="39"/>
      <c r="B71" s="181"/>
      <c r="C71" s="80" t="s">
        <v>167</v>
      </c>
      <c r="D71" s="73"/>
      <c r="E71" s="103"/>
      <c r="F71" s="73"/>
    </row>
    <row r="72" spans="1:6" ht="16.5" thickBot="1">
      <c r="A72" s="29">
        <v>700</v>
      </c>
      <c r="B72" s="30"/>
      <c r="C72" s="29" t="s">
        <v>32</v>
      </c>
      <c r="D72" s="90">
        <f>SUM(D73,D76)</f>
        <v>16000</v>
      </c>
      <c r="E72" s="94">
        <f>SUM(E73,E76)</f>
        <v>2410.52</v>
      </c>
      <c r="F72" s="126">
        <f>(E72/D72*100)</f>
        <v>15.06575</v>
      </c>
    </row>
    <row r="73" spans="1:6" ht="12.75">
      <c r="A73" s="32">
        <v>70005</v>
      </c>
      <c r="B73" s="32"/>
      <c r="C73" s="10" t="s">
        <v>33</v>
      </c>
      <c r="D73" s="62">
        <f>SUM(D74:D75)</f>
        <v>15000</v>
      </c>
      <c r="E73" s="62">
        <f>SUM(E74:E75)</f>
        <v>2410.52</v>
      </c>
      <c r="F73" s="62">
        <f t="shared" si="1"/>
        <v>16.070133333333334</v>
      </c>
    </row>
    <row r="74" spans="1:6" ht="12.75">
      <c r="A74" s="16"/>
      <c r="B74" s="13">
        <v>4170</v>
      </c>
      <c r="C74" s="19" t="s">
        <v>101</v>
      </c>
      <c r="D74" s="96">
        <v>14000</v>
      </c>
      <c r="E74" s="97">
        <v>2348.4</v>
      </c>
      <c r="F74" s="15">
        <f t="shared" si="1"/>
        <v>16.774285714285714</v>
      </c>
    </row>
    <row r="75" spans="1:6" ht="12.75">
      <c r="A75" s="16"/>
      <c r="B75" s="13">
        <v>4300</v>
      </c>
      <c r="C75" s="19" t="s">
        <v>7</v>
      </c>
      <c r="D75" s="164">
        <v>1000</v>
      </c>
      <c r="E75" s="97">
        <v>62.12</v>
      </c>
      <c r="F75" s="15">
        <f>(E75/D75*100)</f>
        <v>6.212</v>
      </c>
    </row>
    <row r="76" spans="1:6" ht="12.75">
      <c r="A76" s="10">
        <v>70095</v>
      </c>
      <c r="B76" s="10"/>
      <c r="C76" s="10" t="s">
        <v>42</v>
      </c>
      <c r="D76" s="77">
        <f>SUM(D77)</f>
        <v>1000</v>
      </c>
      <c r="E76" s="77">
        <f>SUM(E77)</f>
        <v>0</v>
      </c>
      <c r="F76" s="77">
        <f>(E76/D76*100)</f>
        <v>0</v>
      </c>
    </row>
    <row r="77" spans="1:6" ht="12.75">
      <c r="A77" s="46"/>
      <c r="B77" s="20">
        <v>6300</v>
      </c>
      <c r="C77" s="138" t="s">
        <v>150</v>
      </c>
      <c r="D77" s="70">
        <v>1000</v>
      </c>
      <c r="E77" s="91">
        <v>0</v>
      </c>
      <c r="F77" s="70">
        <f>(E77/D77*100)</f>
        <v>0</v>
      </c>
    </row>
    <row r="78" spans="1:6" ht="12.75">
      <c r="A78" s="8"/>
      <c r="B78" s="39"/>
      <c r="C78" s="80" t="s">
        <v>151</v>
      </c>
      <c r="D78" s="73"/>
      <c r="E78" s="103"/>
      <c r="F78" s="73"/>
    </row>
    <row r="79" spans="1:6" ht="13.5" thickBot="1">
      <c r="A79" s="199"/>
      <c r="B79" s="2"/>
      <c r="C79" s="135" t="s">
        <v>153</v>
      </c>
      <c r="D79" s="59"/>
      <c r="E79" s="92"/>
      <c r="F79" s="59"/>
    </row>
    <row r="80" spans="1:6" ht="16.5" thickBot="1">
      <c r="A80" s="29">
        <v>710</v>
      </c>
      <c r="B80" s="30"/>
      <c r="C80" s="29" t="s">
        <v>34</v>
      </c>
      <c r="D80" s="90">
        <f>SUM(D81,D83,D85)</f>
        <v>301388</v>
      </c>
      <c r="E80" s="94">
        <f>SUM(E81,E83,E85)</f>
        <v>117518.58999999998</v>
      </c>
      <c r="F80" s="126">
        <f>(E80/D80*100)</f>
        <v>38.9924582266049</v>
      </c>
    </row>
    <row r="81" spans="1:6" ht="13.5" customHeight="1">
      <c r="A81" s="32">
        <v>71013</v>
      </c>
      <c r="B81" s="171"/>
      <c r="C81" s="32" t="s">
        <v>94</v>
      </c>
      <c r="D81" s="200">
        <f>SUM(D82)</f>
        <v>40000</v>
      </c>
      <c r="E81" s="75">
        <f>SUM(E82)</f>
        <v>0</v>
      </c>
      <c r="F81" s="34">
        <f t="shared" si="1"/>
        <v>0</v>
      </c>
    </row>
    <row r="82" spans="1:6" ht="13.5" customHeight="1">
      <c r="A82" s="61"/>
      <c r="B82" s="166">
        <v>4300</v>
      </c>
      <c r="C82" s="19" t="s">
        <v>7</v>
      </c>
      <c r="D82" s="96">
        <v>40000</v>
      </c>
      <c r="E82" s="97">
        <v>0</v>
      </c>
      <c r="F82" s="15">
        <f aca="true" t="shared" si="2" ref="F82:F504">(E82/D82*100)</f>
        <v>0</v>
      </c>
    </row>
    <row r="83" spans="1:6" ht="12.75">
      <c r="A83" s="10">
        <v>71014</v>
      </c>
      <c r="B83" s="178"/>
      <c r="C83" s="10" t="s">
        <v>35</v>
      </c>
      <c r="D83" s="86">
        <f>SUM(D84)</f>
        <v>2000</v>
      </c>
      <c r="E83" s="77">
        <f>SUM(E84)</f>
        <v>1342</v>
      </c>
      <c r="F83" s="12">
        <f t="shared" si="1"/>
        <v>67.10000000000001</v>
      </c>
    </row>
    <row r="84" spans="1:6" ht="12.75">
      <c r="A84" s="13"/>
      <c r="B84" s="166">
        <v>4170</v>
      </c>
      <c r="C84" s="19" t="s">
        <v>101</v>
      </c>
      <c r="D84" s="87">
        <v>2000</v>
      </c>
      <c r="E84" s="60">
        <v>1342</v>
      </c>
      <c r="F84" s="15">
        <f t="shared" si="2"/>
        <v>67.10000000000001</v>
      </c>
    </row>
    <row r="85" spans="1:6" ht="12.75">
      <c r="A85" s="16">
        <v>71015</v>
      </c>
      <c r="B85" s="173"/>
      <c r="C85" s="16" t="s">
        <v>36</v>
      </c>
      <c r="D85" s="98">
        <f>SUM(D86:D110)</f>
        <v>259388</v>
      </c>
      <c r="E85" s="78">
        <f>SUM(E86:E110)</f>
        <v>116176.58999999998</v>
      </c>
      <c r="F85" s="18">
        <f t="shared" si="2"/>
        <v>44.78872962511758</v>
      </c>
    </row>
    <row r="86" spans="1:6" ht="12.75">
      <c r="A86" s="13"/>
      <c r="B86" s="166">
        <v>4010</v>
      </c>
      <c r="C86" s="19" t="s">
        <v>8</v>
      </c>
      <c r="D86" s="87">
        <v>58288</v>
      </c>
      <c r="E86" s="60">
        <v>28020</v>
      </c>
      <c r="F86" s="15">
        <f t="shared" si="2"/>
        <v>48.071644249245125</v>
      </c>
    </row>
    <row r="87" spans="1:6" ht="12.75">
      <c r="A87" s="20"/>
      <c r="B87" s="172">
        <v>4020</v>
      </c>
      <c r="C87" s="21" t="s">
        <v>9</v>
      </c>
      <c r="D87" s="91">
        <v>114923</v>
      </c>
      <c r="E87" s="70">
        <v>42136.68</v>
      </c>
      <c r="F87" s="23">
        <f t="shared" si="2"/>
        <v>36.665141007457166</v>
      </c>
    </row>
    <row r="88" spans="1:6" ht="12.75">
      <c r="A88" s="24"/>
      <c r="B88" s="165"/>
      <c r="C88" s="25" t="s">
        <v>10</v>
      </c>
      <c r="D88" s="92"/>
      <c r="E88" s="74"/>
      <c r="F88" s="27"/>
    </row>
    <row r="89" spans="1:6" ht="12.75">
      <c r="A89" s="13"/>
      <c r="B89" s="166">
        <v>4040</v>
      </c>
      <c r="C89" s="19" t="s">
        <v>11</v>
      </c>
      <c r="D89" s="87">
        <v>13000</v>
      </c>
      <c r="E89" s="60">
        <v>12430</v>
      </c>
      <c r="F89" s="15">
        <f t="shared" si="2"/>
        <v>95.61538461538461</v>
      </c>
    </row>
    <row r="90" spans="1:6" ht="12.75">
      <c r="A90" s="13"/>
      <c r="B90" s="166">
        <v>4110</v>
      </c>
      <c r="C90" s="19" t="s">
        <v>12</v>
      </c>
      <c r="D90" s="87">
        <v>30200</v>
      </c>
      <c r="E90" s="60">
        <v>13215.56</v>
      </c>
      <c r="F90" s="15">
        <f t="shared" si="2"/>
        <v>43.76013245033113</v>
      </c>
    </row>
    <row r="91" spans="1:6" ht="12.75">
      <c r="A91" s="13"/>
      <c r="B91" s="166">
        <v>4120</v>
      </c>
      <c r="C91" s="19" t="s">
        <v>13</v>
      </c>
      <c r="D91" s="87">
        <v>4570</v>
      </c>
      <c r="E91" s="60">
        <v>2009.05</v>
      </c>
      <c r="F91" s="15">
        <f t="shared" si="2"/>
        <v>43.961706783369806</v>
      </c>
    </row>
    <row r="92" spans="1:6" ht="12.75">
      <c r="A92" s="13"/>
      <c r="B92" s="166">
        <v>4170</v>
      </c>
      <c r="C92" s="19" t="s">
        <v>101</v>
      </c>
      <c r="D92" s="87">
        <v>6750</v>
      </c>
      <c r="E92" s="60">
        <v>1600</v>
      </c>
      <c r="F92" s="15">
        <f t="shared" si="2"/>
        <v>23.703703703703706</v>
      </c>
    </row>
    <row r="93" spans="1:6" ht="12.75">
      <c r="A93" s="13"/>
      <c r="B93" s="166">
        <v>4210</v>
      </c>
      <c r="C93" s="19" t="s">
        <v>14</v>
      </c>
      <c r="D93" s="87">
        <v>4100</v>
      </c>
      <c r="E93" s="60">
        <v>366.31</v>
      </c>
      <c r="F93" s="15">
        <f t="shared" si="2"/>
        <v>8.934390243902438</v>
      </c>
    </row>
    <row r="94" spans="1:6" ht="12.75">
      <c r="A94" s="13"/>
      <c r="B94" s="166">
        <v>4260</v>
      </c>
      <c r="C94" s="19" t="s">
        <v>15</v>
      </c>
      <c r="D94" s="87">
        <v>9364</v>
      </c>
      <c r="E94" s="60">
        <v>4482.59</v>
      </c>
      <c r="F94" s="15">
        <f t="shared" si="2"/>
        <v>47.870461341307134</v>
      </c>
    </row>
    <row r="95" spans="1:6" ht="12.75">
      <c r="A95" s="13"/>
      <c r="B95" s="166">
        <v>4280</v>
      </c>
      <c r="C95" s="19" t="s">
        <v>28</v>
      </c>
      <c r="D95" s="87">
        <v>164</v>
      </c>
      <c r="E95" s="60">
        <v>0</v>
      </c>
      <c r="F95" s="15">
        <f t="shared" si="2"/>
        <v>0</v>
      </c>
    </row>
    <row r="96" spans="1:6" ht="12.75">
      <c r="A96" s="13"/>
      <c r="B96" s="166">
        <v>4300</v>
      </c>
      <c r="C96" s="19" t="s">
        <v>7</v>
      </c>
      <c r="D96" s="87">
        <v>2550</v>
      </c>
      <c r="E96" s="60">
        <v>1362.83</v>
      </c>
      <c r="F96" s="15">
        <f t="shared" si="2"/>
        <v>53.44431372549019</v>
      </c>
    </row>
    <row r="97" spans="1:6" ht="12.75">
      <c r="A97" s="13"/>
      <c r="B97" s="166">
        <v>4350</v>
      </c>
      <c r="C97" s="19" t="s">
        <v>102</v>
      </c>
      <c r="D97" s="87">
        <v>900</v>
      </c>
      <c r="E97" s="60">
        <v>384</v>
      </c>
      <c r="F97" s="15">
        <f t="shared" si="2"/>
        <v>42.66666666666667</v>
      </c>
    </row>
    <row r="98" spans="1:6" ht="12.75">
      <c r="A98" s="20"/>
      <c r="B98" s="172">
        <v>4360</v>
      </c>
      <c r="C98" s="21" t="s">
        <v>138</v>
      </c>
      <c r="D98" s="91">
        <v>560</v>
      </c>
      <c r="E98" s="70">
        <v>246.34</v>
      </c>
      <c r="F98" s="23">
        <f t="shared" si="2"/>
        <v>43.989285714285714</v>
      </c>
    </row>
    <row r="99" spans="1:6" ht="12.75">
      <c r="A99" s="24"/>
      <c r="B99" s="165"/>
      <c r="C99" s="25" t="s">
        <v>139</v>
      </c>
      <c r="D99" s="92"/>
      <c r="E99" s="74"/>
      <c r="F99" s="27"/>
    </row>
    <row r="100" spans="1:6" ht="12.75">
      <c r="A100" s="20"/>
      <c r="B100" s="172">
        <v>4370</v>
      </c>
      <c r="C100" s="21" t="s">
        <v>138</v>
      </c>
      <c r="D100" s="91">
        <v>1152</v>
      </c>
      <c r="E100" s="70">
        <v>529.43</v>
      </c>
      <c r="F100" s="23">
        <f>(E100/D100*100)</f>
        <v>45.95746527777778</v>
      </c>
    </row>
    <row r="101" spans="1:6" ht="12.75">
      <c r="A101" s="24"/>
      <c r="B101" s="165"/>
      <c r="C101" s="25" t="s">
        <v>140</v>
      </c>
      <c r="D101" s="92"/>
      <c r="E101" s="74"/>
      <c r="F101" s="27"/>
    </row>
    <row r="102" spans="1:6" ht="12.75">
      <c r="A102" s="13"/>
      <c r="B102" s="166">
        <v>4400</v>
      </c>
      <c r="C102" s="19" t="s">
        <v>156</v>
      </c>
      <c r="D102" s="87">
        <v>6344</v>
      </c>
      <c r="E102" s="60">
        <v>4917.8</v>
      </c>
      <c r="F102" s="15">
        <f t="shared" si="2"/>
        <v>77.51891551071878</v>
      </c>
    </row>
    <row r="103" spans="1:6" ht="12.75">
      <c r="A103" s="13"/>
      <c r="B103" s="166">
        <v>4410</v>
      </c>
      <c r="C103" s="19" t="s">
        <v>17</v>
      </c>
      <c r="D103" s="87">
        <v>68</v>
      </c>
      <c r="E103" s="60">
        <v>0</v>
      </c>
      <c r="F103" s="15">
        <f t="shared" si="2"/>
        <v>0</v>
      </c>
    </row>
    <row r="104" spans="1:6" ht="12.75">
      <c r="A104" s="13"/>
      <c r="B104" s="166">
        <v>4430</v>
      </c>
      <c r="C104" s="19" t="s">
        <v>18</v>
      </c>
      <c r="D104" s="87">
        <v>1350</v>
      </c>
      <c r="E104" s="60">
        <v>1176</v>
      </c>
      <c r="F104" s="15">
        <f t="shared" si="2"/>
        <v>87.1111111111111</v>
      </c>
    </row>
    <row r="105" spans="1:6" ht="12.75">
      <c r="A105" s="13"/>
      <c r="B105" s="166">
        <v>4440</v>
      </c>
      <c r="C105" s="19" t="s">
        <v>19</v>
      </c>
      <c r="D105" s="87">
        <v>4030</v>
      </c>
      <c r="E105" s="60">
        <v>3300</v>
      </c>
      <c r="F105" s="15">
        <f t="shared" si="2"/>
        <v>81.88585607940446</v>
      </c>
    </row>
    <row r="106" spans="1:6" ht="12.75">
      <c r="A106" s="13"/>
      <c r="B106" s="166">
        <v>4550</v>
      </c>
      <c r="C106" s="191" t="s">
        <v>189</v>
      </c>
      <c r="D106" s="87">
        <v>360</v>
      </c>
      <c r="E106" s="60">
        <v>0</v>
      </c>
      <c r="F106" s="15">
        <f t="shared" si="2"/>
        <v>0</v>
      </c>
    </row>
    <row r="107" spans="1:6" ht="12.75">
      <c r="A107" s="39"/>
      <c r="B107" s="183">
        <v>4700</v>
      </c>
      <c r="C107" s="142" t="s">
        <v>141</v>
      </c>
      <c r="D107" s="137">
        <v>475</v>
      </c>
      <c r="E107" s="73">
        <v>0</v>
      </c>
      <c r="F107" s="37">
        <f t="shared" si="2"/>
        <v>0</v>
      </c>
    </row>
    <row r="108" spans="1:6" ht="12.75">
      <c r="A108" s="39"/>
      <c r="B108" s="181"/>
      <c r="C108" s="142" t="s">
        <v>142</v>
      </c>
      <c r="D108" s="137"/>
      <c r="E108" s="73"/>
      <c r="F108" s="37"/>
    </row>
    <row r="109" spans="1:6" ht="12.75">
      <c r="A109" s="20"/>
      <c r="B109" s="172">
        <v>4740</v>
      </c>
      <c r="C109" s="138" t="s">
        <v>143</v>
      </c>
      <c r="D109" s="125">
        <v>240</v>
      </c>
      <c r="E109" s="70">
        <v>0</v>
      </c>
      <c r="F109" s="23">
        <f>(E109/D109*100)</f>
        <v>0</v>
      </c>
    </row>
    <row r="110" spans="1:6" ht="13.5" thickBot="1">
      <c r="A110" s="39"/>
      <c r="B110" s="181"/>
      <c r="C110" s="80" t="s">
        <v>144</v>
      </c>
      <c r="D110" s="137"/>
      <c r="E110" s="59"/>
      <c r="F110" s="37"/>
    </row>
    <row r="111" spans="1:6" ht="16.5" thickBot="1">
      <c r="A111" s="29">
        <v>750</v>
      </c>
      <c r="B111" s="179"/>
      <c r="C111" s="30" t="s">
        <v>37</v>
      </c>
      <c r="D111" s="95">
        <f>SUM(D112,D121,D133,D167,D173)</f>
        <v>3866430</v>
      </c>
      <c r="E111" s="95">
        <f>SUM(E112,E121,E133,E167,E173)</f>
        <v>1715520.7299999995</v>
      </c>
      <c r="F111" s="94">
        <f>(E111/D111*100)</f>
        <v>44.36963115845882</v>
      </c>
    </row>
    <row r="112" spans="1:6" ht="12.75">
      <c r="A112" s="201">
        <v>75011</v>
      </c>
      <c r="B112" s="32"/>
      <c r="C112" s="33" t="s">
        <v>173</v>
      </c>
      <c r="D112" s="62">
        <f>SUM(D113:D120)</f>
        <v>206784</v>
      </c>
      <c r="E112" s="34">
        <f>SUM(E113:E120)</f>
        <v>86418.96999999999</v>
      </c>
      <c r="F112" s="175">
        <f t="shared" si="2"/>
        <v>41.79190362890745</v>
      </c>
    </row>
    <row r="113" spans="1:6" ht="12.75">
      <c r="A113" s="196"/>
      <c r="B113" s="65">
        <v>3020</v>
      </c>
      <c r="C113" s="66" t="s">
        <v>109</v>
      </c>
      <c r="D113" s="102">
        <v>500</v>
      </c>
      <c r="E113" s="67">
        <v>198</v>
      </c>
      <c r="F113" s="15">
        <f t="shared" si="2"/>
        <v>39.6</v>
      </c>
    </row>
    <row r="114" spans="1:6" ht="12.75">
      <c r="A114" s="202"/>
      <c r="B114" s="13">
        <v>4010</v>
      </c>
      <c r="C114" s="81" t="s">
        <v>8</v>
      </c>
      <c r="D114" s="60">
        <v>162956</v>
      </c>
      <c r="E114" s="15">
        <v>60708.4</v>
      </c>
      <c r="F114" s="15">
        <f t="shared" si="2"/>
        <v>37.25447360023565</v>
      </c>
    </row>
    <row r="115" spans="1:6" ht="12.75">
      <c r="A115" s="202"/>
      <c r="B115" s="13">
        <v>4040</v>
      </c>
      <c r="C115" s="81" t="s">
        <v>11</v>
      </c>
      <c r="D115" s="60">
        <v>10400</v>
      </c>
      <c r="E115" s="15">
        <v>10259.27</v>
      </c>
      <c r="F115" s="15">
        <f t="shared" si="2"/>
        <v>98.64682692307693</v>
      </c>
    </row>
    <row r="116" spans="1:6" ht="12.75">
      <c r="A116" s="202"/>
      <c r="B116" s="13">
        <v>4110</v>
      </c>
      <c r="C116" s="81" t="s">
        <v>12</v>
      </c>
      <c r="D116" s="60">
        <v>24633</v>
      </c>
      <c r="E116" s="15">
        <v>10429.78</v>
      </c>
      <c r="F116" s="15">
        <f t="shared" si="2"/>
        <v>42.34068120001624</v>
      </c>
    </row>
    <row r="117" spans="1:6" ht="13.5" customHeight="1">
      <c r="A117" s="202"/>
      <c r="B117" s="13">
        <v>4120</v>
      </c>
      <c r="C117" s="81" t="s">
        <v>13</v>
      </c>
      <c r="D117" s="60">
        <v>3945</v>
      </c>
      <c r="E117" s="15">
        <v>1682.2</v>
      </c>
      <c r="F117" s="15">
        <f t="shared" si="2"/>
        <v>42.641318124207864</v>
      </c>
    </row>
    <row r="118" spans="1:6" ht="13.5" customHeight="1">
      <c r="A118" s="202"/>
      <c r="B118" s="13">
        <v>4280</v>
      </c>
      <c r="C118" s="81" t="s">
        <v>28</v>
      </c>
      <c r="D118" s="60">
        <v>250</v>
      </c>
      <c r="E118" s="15">
        <v>77</v>
      </c>
      <c r="F118" s="15">
        <f t="shared" si="2"/>
        <v>30.8</v>
      </c>
    </row>
    <row r="119" spans="1:6" ht="13.5" customHeight="1">
      <c r="A119" s="202"/>
      <c r="B119" s="13">
        <v>4410</v>
      </c>
      <c r="C119" s="81" t="s">
        <v>17</v>
      </c>
      <c r="D119" s="60">
        <v>99</v>
      </c>
      <c r="E119" s="15">
        <v>64.2</v>
      </c>
      <c r="F119" s="15">
        <f>(E119/D119*100)</f>
        <v>64.84848484848486</v>
      </c>
    </row>
    <row r="120" spans="1:6" ht="13.5" customHeight="1">
      <c r="A120" s="202"/>
      <c r="B120" s="13">
        <v>4440</v>
      </c>
      <c r="C120" s="81" t="s">
        <v>19</v>
      </c>
      <c r="D120" s="60">
        <v>4001</v>
      </c>
      <c r="E120" s="15">
        <v>3000.12</v>
      </c>
      <c r="F120" s="15">
        <f>(E120/D120*100)</f>
        <v>74.98425393651587</v>
      </c>
    </row>
    <row r="121" spans="1:6" ht="12.75">
      <c r="A121" s="193">
        <v>75019</v>
      </c>
      <c r="B121" s="16"/>
      <c r="C121" s="17" t="s">
        <v>38</v>
      </c>
      <c r="D121" s="78">
        <f>SUM(D122:D132)</f>
        <v>236700</v>
      </c>
      <c r="E121" s="18">
        <f>SUM(E122:E132)</f>
        <v>70724.38</v>
      </c>
      <c r="F121" s="15">
        <f t="shared" si="2"/>
        <v>29.87933248838192</v>
      </c>
    </row>
    <row r="122" spans="1:6" ht="12.75">
      <c r="A122" s="202"/>
      <c r="B122" s="13">
        <v>3030</v>
      </c>
      <c r="C122" s="81" t="s">
        <v>25</v>
      </c>
      <c r="D122" s="60">
        <v>225100</v>
      </c>
      <c r="E122" s="15">
        <v>67368.57</v>
      </c>
      <c r="F122" s="15">
        <f t="shared" si="2"/>
        <v>29.928285206574856</v>
      </c>
    </row>
    <row r="123" spans="1:6" ht="12.75">
      <c r="A123" s="202"/>
      <c r="B123" s="13">
        <v>4210</v>
      </c>
      <c r="C123" s="81" t="s">
        <v>14</v>
      </c>
      <c r="D123" s="60">
        <v>3500</v>
      </c>
      <c r="E123" s="15">
        <v>1609.42</v>
      </c>
      <c r="F123" s="15">
        <f t="shared" si="2"/>
        <v>45.983428571428576</v>
      </c>
    </row>
    <row r="124" spans="1:6" ht="12.75">
      <c r="A124" s="202"/>
      <c r="B124" s="13">
        <v>4300</v>
      </c>
      <c r="C124" s="81" t="s">
        <v>7</v>
      </c>
      <c r="D124" s="60">
        <v>3400</v>
      </c>
      <c r="E124" s="15">
        <v>1133.69</v>
      </c>
      <c r="F124" s="15">
        <f t="shared" si="2"/>
        <v>33.343823529411765</v>
      </c>
    </row>
    <row r="125" spans="1:6" ht="12.75">
      <c r="A125" s="203"/>
      <c r="B125" s="20">
        <v>4360</v>
      </c>
      <c r="C125" s="138" t="s">
        <v>138</v>
      </c>
      <c r="D125" s="70">
        <v>1500</v>
      </c>
      <c r="E125" s="23">
        <v>512.4</v>
      </c>
      <c r="F125" s="23">
        <f>(E125/D125*100)</f>
        <v>34.16</v>
      </c>
    </row>
    <row r="126" spans="1:6" ht="12.75">
      <c r="A126" s="204"/>
      <c r="B126" s="24"/>
      <c r="C126" s="135" t="s">
        <v>139</v>
      </c>
      <c r="D126" s="74"/>
      <c r="E126" s="27"/>
      <c r="F126" s="27"/>
    </row>
    <row r="127" spans="1:6" ht="12.75">
      <c r="A127" s="202"/>
      <c r="B127" s="13">
        <v>4410</v>
      </c>
      <c r="C127" s="81" t="s">
        <v>17</v>
      </c>
      <c r="D127" s="60">
        <v>600</v>
      </c>
      <c r="E127" s="15">
        <v>100.3</v>
      </c>
      <c r="F127" s="15">
        <f>(E127/D127*100)</f>
        <v>16.716666666666665</v>
      </c>
    </row>
    <row r="128" spans="1:6" ht="12.75">
      <c r="A128" s="203"/>
      <c r="B128" s="20">
        <v>4420</v>
      </c>
      <c r="C128" s="138" t="s">
        <v>93</v>
      </c>
      <c r="D128" s="70">
        <v>1000</v>
      </c>
      <c r="E128" s="23">
        <v>0</v>
      </c>
      <c r="F128" s="23">
        <f>(E128/D128*100)</f>
        <v>0</v>
      </c>
    </row>
    <row r="129" spans="1:6" ht="12.75">
      <c r="A129" s="203"/>
      <c r="B129" s="20">
        <v>4740</v>
      </c>
      <c r="C129" s="138" t="s">
        <v>143</v>
      </c>
      <c r="D129" s="70">
        <v>1000</v>
      </c>
      <c r="E129" s="23">
        <v>0</v>
      </c>
      <c r="F129" s="23">
        <f>(E129/D129*100)</f>
        <v>0</v>
      </c>
    </row>
    <row r="130" spans="1:6" ht="12.75">
      <c r="A130" s="204"/>
      <c r="B130" s="39"/>
      <c r="C130" s="80" t="s">
        <v>144</v>
      </c>
      <c r="D130" s="73"/>
      <c r="E130" s="37"/>
      <c r="F130" s="37"/>
    </row>
    <row r="131" spans="1:6" ht="12.75">
      <c r="A131" s="203"/>
      <c r="B131" s="20">
        <v>4750</v>
      </c>
      <c r="C131" s="138" t="s">
        <v>145</v>
      </c>
      <c r="D131" s="70">
        <v>600</v>
      </c>
      <c r="E131" s="23">
        <v>0</v>
      </c>
      <c r="F131" s="23">
        <f>(E131/D131*100)</f>
        <v>0</v>
      </c>
    </row>
    <row r="132" spans="1:6" ht="12.75">
      <c r="A132" s="204"/>
      <c r="B132" s="39"/>
      <c r="C132" s="80" t="s">
        <v>146</v>
      </c>
      <c r="D132" s="73"/>
      <c r="E132" s="37"/>
      <c r="F132" s="37"/>
    </row>
    <row r="133" spans="1:6" ht="12.75">
      <c r="A133" s="205">
        <v>75020</v>
      </c>
      <c r="B133" s="41"/>
      <c r="C133" s="42" t="s">
        <v>39</v>
      </c>
      <c r="D133" s="79">
        <f>SUM(D134:D166)</f>
        <v>3270476</v>
      </c>
      <c r="E133" s="176">
        <f>SUM(E134:E166)</f>
        <v>1485474.7499999998</v>
      </c>
      <c r="F133" s="176">
        <f t="shared" si="2"/>
        <v>45.420750679717564</v>
      </c>
    </row>
    <row r="134" spans="1:6" ht="12.75">
      <c r="A134" s="203"/>
      <c r="B134" s="20">
        <v>3020</v>
      </c>
      <c r="C134" s="66" t="s">
        <v>109</v>
      </c>
      <c r="D134" s="70">
        <v>4500</v>
      </c>
      <c r="E134" s="23">
        <v>500</v>
      </c>
      <c r="F134" s="23">
        <f t="shared" si="2"/>
        <v>11.11111111111111</v>
      </c>
    </row>
    <row r="135" spans="1:6" ht="12.75">
      <c r="A135" s="202"/>
      <c r="B135" s="13">
        <v>4010</v>
      </c>
      <c r="C135" s="81" t="s">
        <v>8</v>
      </c>
      <c r="D135" s="60">
        <v>1807249</v>
      </c>
      <c r="E135" s="15">
        <v>827369.37</v>
      </c>
      <c r="F135" s="15">
        <f t="shared" si="2"/>
        <v>45.780596364972396</v>
      </c>
    </row>
    <row r="136" spans="1:6" ht="12.75">
      <c r="A136" s="202"/>
      <c r="B136" s="13">
        <v>4040</v>
      </c>
      <c r="C136" s="81" t="s">
        <v>11</v>
      </c>
      <c r="D136" s="60">
        <v>125490</v>
      </c>
      <c r="E136" s="15">
        <v>124099.1</v>
      </c>
      <c r="F136" s="15">
        <f t="shared" si="2"/>
        <v>98.8916248306638</v>
      </c>
    </row>
    <row r="137" spans="1:6" ht="12.75">
      <c r="A137" s="202"/>
      <c r="B137" s="13">
        <v>4110</v>
      </c>
      <c r="C137" s="81" t="s">
        <v>12</v>
      </c>
      <c r="D137" s="60">
        <v>283846</v>
      </c>
      <c r="E137" s="15">
        <v>137297.1</v>
      </c>
      <c r="F137" s="15">
        <f t="shared" si="2"/>
        <v>48.37027824947331</v>
      </c>
    </row>
    <row r="138" spans="1:6" ht="12.75">
      <c r="A138" s="202"/>
      <c r="B138" s="13">
        <v>4120</v>
      </c>
      <c r="C138" s="81" t="s">
        <v>13</v>
      </c>
      <c r="D138" s="60">
        <v>45782</v>
      </c>
      <c r="E138" s="15">
        <v>22199.63</v>
      </c>
      <c r="F138" s="15">
        <f t="shared" si="2"/>
        <v>48.48986501245031</v>
      </c>
    </row>
    <row r="139" spans="1:6" ht="12.75">
      <c r="A139" s="202"/>
      <c r="B139" s="13">
        <v>4140</v>
      </c>
      <c r="C139" s="81" t="s">
        <v>100</v>
      </c>
      <c r="D139" s="60">
        <v>43500</v>
      </c>
      <c r="E139" s="15">
        <v>22418</v>
      </c>
      <c r="F139" s="15">
        <f t="shared" si="2"/>
        <v>51.53563218390804</v>
      </c>
    </row>
    <row r="140" spans="1:6" ht="12.75">
      <c r="A140" s="202"/>
      <c r="B140" s="13">
        <v>4170</v>
      </c>
      <c r="C140" s="81" t="s">
        <v>101</v>
      </c>
      <c r="D140" s="60">
        <v>31000</v>
      </c>
      <c r="E140" s="15">
        <v>11877</v>
      </c>
      <c r="F140" s="15">
        <f t="shared" si="2"/>
        <v>38.31290322580645</v>
      </c>
    </row>
    <row r="141" spans="1:6" ht="12.75">
      <c r="A141" s="202"/>
      <c r="B141" s="13">
        <v>4210</v>
      </c>
      <c r="C141" s="81" t="s">
        <v>14</v>
      </c>
      <c r="D141" s="60">
        <v>264380</v>
      </c>
      <c r="E141" s="15">
        <v>74067.49</v>
      </c>
      <c r="F141" s="15">
        <f t="shared" si="2"/>
        <v>28.015542022845906</v>
      </c>
    </row>
    <row r="142" spans="1:6" ht="12.75">
      <c r="A142" s="202"/>
      <c r="B142" s="13">
        <v>4260</v>
      </c>
      <c r="C142" s="81" t="s">
        <v>15</v>
      </c>
      <c r="D142" s="60">
        <v>74000</v>
      </c>
      <c r="E142" s="15">
        <v>39852.16</v>
      </c>
      <c r="F142" s="15">
        <f t="shared" si="2"/>
        <v>53.85427027027028</v>
      </c>
    </row>
    <row r="143" spans="1:6" ht="12.75">
      <c r="A143" s="202"/>
      <c r="B143" s="13">
        <v>4270</v>
      </c>
      <c r="C143" s="81" t="s">
        <v>16</v>
      </c>
      <c r="D143" s="60">
        <v>132000</v>
      </c>
      <c r="E143" s="15">
        <v>998.5</v>
      </c>
      <c r="F143" s="15">
        <f t="shared" si="2"/>
        <v>0.756439393939394</v>
      </c>
    </row>
    <row r="144" spans="1:6" ht="12.75">
      <c r="A144" s="202"/>
      <c r="B144" s="13">
        <v>4280</v>
      </c>
      <c r="C144" s="81" t="s">
        <v>28</v>
      </c>
      <c r="D144" s="60">
        <v>2000</v>
      </c>
      <c r="E144" s="15">
        <v>656</v>
      </c>
      <c r="F144" s="15">
        <f t="shared" si="2"/>
        <v>32.800000000000004</v>
      </c>
    </row>
    <row r="145" spans="1:6" ht="12.75">
      <c r="A145" s="202"/>
      <c r="B145" s="13">
        <v>4300</v>
      </c>
      <c r="C145" s="81" t="s">
        <v>7</v>
      </c>
      <c r="D145" s="60">
        <v>255320</v>
      </c>
      <c r="E145" s="15">
        <v>118425.8</v>
      </c>
      <c r="F145" s="15">
        <f t="shared" si="2"/>
        <v>46.38328372238759</v>
      </c>
    </row>
    <row r="146" spans="1:6" ht="12.75">
      <c r="A146" s="203"/>
      <c r="B146" s="20">
        <v>4350</v>
      </c>
      <c r="C146" s="138" t="s">
        <v>102</v>
      </c>
      <c r="D146" s="70">
        <v>6300</v>
      </c>
      <c r="E146" s="23">
        <v>3579.48</v>
      </c>
      <c r="F146" s="23">
        <f t="shared" si="2"/>
        <v>56.817142857142855</v>
      </c>
    </row>
    <row r="147" spans="1:6" ht="12.75">
      <c r="A147" s="203"/>
      <c r="B147" s="20">
        <v>4360</v>
      </c>
      <c r="C147" s="138" t="s">
        <v>138</v>
      </c>
      <c r="D147" s="70">
        <v>8000</v>
      </c>
      <c r="E147" s="23">
        <v>2633.03</v>
      </c>
      <c r="F147" s="23">
        <f>(E147/D147*100)</f>
        <v>32.912875</v>
      </c>
    </row>
    <row r="148" spans="1:6" ht="12.75">
      <c r="A148" s="141"/>
      <c r="B148" s="39"/>
      <c r="C148" s="80" t="s">
        <v>139</v>
      </c>
      <c r="D148" s="73"/>
      <c r="E148" s="37"/>
      <c r="F148" s="37"/>
    </row>
    <row r="149" spans="1:6" ht="12.75">
      <c r="A149" s="203"/>
      <c r="B149" s="20">
        <v>4370</v>
      </c>
      <c r="C149" s="138" t="s">
        <v>138</v>
      </c>
      <c r="D149" s="70">
        <v>19700</v>
      </c>
      <c r="E149" s="23">
        <v>8146.44</v>
      </c>
      <c r="F149" s="23">
        <f>(E149/D149*100)</f>
        <v>41.35248730964467</v>
      </c>
    </row>
    <row r="150" spans="1:6" ht="12.75">
      <c r="A150" s="204"/>
      <c r="B150" s="24"/>
      <c r="C150" s="135" t="s">
        <v>140</v>
      </c>
      <c r="D150" s="74"/>
      <c r="E150" s="27"/>
      <c r="F150" s="27"/>
    </row>
    <row r="151" spans="1:6" ht="12.75">
      <c r="A151" s="204"/>
      <c r="B151" s="24">
        <v>4380</v>
      </c>
      <c r="C151" s="135" t="s">
        <v>157</v>
      </c>
      <c r="D151" s="74">
        <v>1000</v>
      </c>
      <c r="E151" s="27">
        <v>148.84</v>
      </c>
      <c r="F151" s="27">
        <f t="shared" si="2"/>
        <v>14.884</v>
      </c>
    </row>
    <row r="152" spans="1:6" ht="12.75">
      <c r="A152" s="202"/>
      <c r="B152" s="13">
        <v>4410</v>
      </c>
      <c r="C152" s="81" t="s">
        <v>17</v>
      </c>
      <c r="D152" s="60">
        <v>20000</v>
      </c>
      <c r="E152" s="15">
        <v>5549.94</v>
      </c>
      <c r="F152" s="15">
        <f t="shared" si="2"/>
        <v>27.7497</v>
      </c>
    </row>
    <row r="153" spans="1:6" ht="12.75">
      <c r="A153" s="202"/>
      <c r="B153" s="20">
        <v>4420</v>
      </c>
      <c r="C153" s="138" t="s">
        <v>93</v>
      </c>
      <c r="D153" s="70">
        <v>1000</v>
      </c>
      <c r="E153" s="23">
        <v>0</v>
      </c>
      <c r="F153" s="23">
        <f>(E153/D153*100)</f>
        <v>0</v>
      </c>
    </row>
    <row r="154" spans="1:6" ht="12.75">
      <c r="A154" s="202"/>
      <c r="B154" s="13">
        <v>4430</v>
      </c>
      <c r="C154" s="81" t="s">
        <v>18</v>
      </c>
      <c r="D154" s="60">
        <v>33500</v>
      </c>
      <c r="E154" s="15">
        <v>3662.5</v>
      </c>
      <c r="F154" s="15">
        <f t="shared" si="2"/>
        <v>10.932835820895523</v>
      </c>
    </row>
    <row r="155" spans="1:6" ht="12.75">
      <c r="A155" s="202"/>
      <c r="B155" s="13">
        <v>4440</v>
      </c>
      <c r="C155" s="81" t="s">
        <v>19</v>
      </c>
      <c r="D155" s="60">
        <v>44222</v>
      </c>
      <c r="E155" s="15">
        <v>33041.31</v>
      </c>
      <c r="F155" s="15">
        <f t="shared" si="2"/>
        <v>74.716905612591</v>
      </c>
    </row>
    <row r="156" spans="1:6" ht="12.75">
      <c r="A156" s="202"/>
      <c r="B156" s="13">
        <v>4480</v>
      </c>
      <c r="C156" s="81" t="s">
        <v>20</v>
      </c>
      <c r="D156" s="60">
        <v>1300</v>
      </c>
      <c r="E156" s="15">
        <v>642</v>
      </c>
      <c r="F156" s="15">
        <f t="shared" si="2"/>
        <v>49.38461538461538</v>
      </c>
    </row>
    <row r="157" spans="1:6" ht="12.75">
      <c r="A157" s="203"/>
      <c r="B157" s="20">
        <v>4500</v>
      </c>
      <c r="C157" s="138" t="s">
        <v>48</v>
      </c>
      <c r="D157" s="70">
        <v>100</v>
      </c>
      <c r="E157" s="23">
        <v>87</v>
      </c>
      <c r="F157" s="23">
        <f t="shared" si="2"/>
        <v>87</v>
      </c>
    </row>
    <row r="158" spans="1:6" ht="12.75">
      <c r="A158" s="204"/>
      <c r="B158" s="24"/>
      <c r="C158" s="135" t="s">
        <v>103</v>
      </c>
      <c r="D158" s="74"/>
      <c r="E158" s="27"/>
      <c r="F158" s="27"/>
    </row>
    <row r="159" spans="1:6" ht="12.75">
      <c r="A159" s="203"/>
      <c r="B159" s="13">
        <v>4510</v>
      </c>
      <c r="C159" s="81" t="s">
        <v>158</v>
      </c>
      <c r="D159" s="60">
        <v>487</v>
      </c>
      <c r="E159" s="15">
        <v>200</v>
      </c>
      <c r="F159" s="15">
        <f t="shared" si="2"/>
        <v>41.067761806981515</v>
      </c>
    </row>
    <row r="160" spans="1:6" ht="12.75">
      <c r="A160" s="203"/>
      <c r="B160" s="206">
        <v>4700</v>
      </c>
      <c r="C160" s="142" t="s">
        <v>141</v>
      </c>
      <c r="D160" s="73">
        <v>15300</v>
      </c>
      <c r="E160" s="37">
        <v>6212.5</v>
      </c>
      <c r="F160" s="37">
        <f>(E160/D160*100)</f>
        <v>40.60457516339869</v>
      </c>
    </row>
    <row r="161" spans="1:6" ht="12.75">
      <c r="A161" s="141"/>
      <c r="B161" s="39"/>
      <c r="C161" s="142" t="s">
        <v>142</v>
      </c>
      <c r="D161" s="73"/>
      <c r="E161" s="37"/>
      <c r="F161" s="37"/>
    </row>
    <row r="162" spans="1:6" ht="12.75">
      <c r="A162" s="203"/>
      <c r="B162" s="20">
        <v>4740</v>
      </c>
      <c r="C162" s="138" t="s">
        <v>143</v>
      </c>
      <c r="D162" s="70">
        <v>4800</v>
      </c>
      <c r="E162" s="23">
        <v>3885.9</v>
      </c>
      <c r="F162" s="23">
        <f>(E162/D162*100)</f>
        <v>80.95625000000001</v>
      </c>
    </row>
    <row r="163" spans="1:6" ht="12.75">
      <c r="A163" s="141"/>
      <c r="B163" s="39"/>
      <c r="C163" s="80" t="s">
        <v>144</v>
      </c>
      <c r="D163" s="73"/>
      <c r="E163" s="37"/>
      <c r="F163" s="37"/>
    </row>
    <row r="164" spans="1:6" ht="12.75">
      <c r="A164" s="203"/>
      <c r="B164" s="20">
        <v>4750</v>
      </c>
      <c r="C164" s="138" t="s">
        <v>145</v>
      </c>
      <c r="D164" s="70">
        <v>35000</v>
      </c>
      <c r="E164" s="23">
        <v>33074.94</v>
      </c>
      <c r="F164" s="23">
        <f>(E164/D164*100)</f>
        <v>94.49982857142858</v>
      </c>
    </row>
    <row r="165" spans="1:6" ht="12.75">
      <c r="A165" s="204"/>
      <c r="B165" s="24"/>
      <c r="C165" s="135" t="s">
        <v>146</v>
      </c>
      <c r="D165" s="74"/>
      <c r="E165" s="27"/>
      <c r="F165" s="27"/>
    </row>
    <row r="166" spans="1:6" ht="12.75">
      <c r="A166" s="203"/>
      <c r="B166" s="20">
        <v>6060</v>
      </c>
      <c r="C166" s="135" t="s">
        <v>108</v>
      </c>
      <c r="D166" s="70">
        <v>10700</v>
      </c>
      <c r="E166" s="23">
        <v>4850.72</v>
      </c>
      <c r="F166" s="23">
        <f t="shared" si="2"/>
        <v>45.333831775700936</v>
      </c>
    </row>
    <row r="167" spans="1:6" ht="12.75">
      <c r="A167" s="193">
        <v>75045</v>
      </c>
      <c r="B167" s="16"/>
      <c r="C167" s="17" t="s">
        <v>41</v>
      </c>
      <c r="D167" s="78">
        <f>SUM(D168:D172)</f>
        <v>14000</v>
      </c>
      <c r="E167" s="18">
        <f>SUM(E168:E172)</f>
        <v>13366.740000000002</v>
      </c>
      <c r="F167" s="18">
        <f t="shared" si="2"/>
        <v>95.4767142857143</v>
      </c>
    </row>
    <row r="168" spans="1:6" ht="12.75">
      <c r="A168" s="204"/>
      <c r="B168" s="24">
        <v>4110</v>
      </c>
      <c r="C168" s="135" t="s">
        <v>12</v>
      </c>
      <c r="D168" s="74">
        <v>500</v>
      </c>
      <c r="E168" s="27">
        <v>273.43</v>
      </c>
      <c r="F168" s="27">
        <f t="shared" si="2"/>
        <v>54.686</v>
      </c>
    </row>
    <row r="169" spans="1:6" ht="12.75">
      <c r="A169" s="202"/>
      <c r="B169" s="13">
        <v>4120</v>
      </c>
      <c r="C169" s="81" t="s">
        <v>13</v>
      </c>
      <c r="D169" s="60">
        <v>100</v>
      </c>
      <c r="E169" s="15">
        <v>44.11</v>
      </c>
      <c r="F169" s="15">
        <f t="shared" si="2"/>
        <v>44.11</v>
      </c>
    </row>
    <row r="170" spans="1:6" ht="12.75">
      <c r="A170" s="202"/>
      <c r="B170" s="13">
        <v>4170</v>
      </c>
      <c r="C170" s="81" t="s">
        <v>101</v>
      </c>
      <c r="D170" s="60">
        <v>9144</v>
      </c>
      <c r="E170" s="15">
        <v>8840</v>
      </c>
      <c r="F170" s="15">
        <f t="shared" si="2"/>
        <v>96.67541557305337</v>
      </c>
    </row>
    <row r="171" spans="1:6" ht="12.75">
      <c r="A171" s="202"/>
      <c r="B171" s="13">
        <v>4210</v>
      </c>
      <c r="C171" s="81" t="s">
        <v>14</v>
      </c>
      <c r="D171" s="60">
        <v>400</v>
      </c>
      <c r="E171" s="15">
        <v>353.2</v>
      </c>
      <c r="F171" s="15">
        <f t="shared" si="2"/>
        <v>88.3</v>
      </c>
    </row>
    <row r="172" spans="1:6" ht="12.75">
      <c r="A172" s="202"/>
      <c r="B172" s="13">
        <v>4300</v>
      </c>
      <c r="C172" s="81" t="s">
        <v>7</v>
      </c>
      <c r="D172" s="60">
        <v>3856</v>
      </c>
      <c r="E172" s="15">
        <v>3856</v>
      </c>
      <c r="F172" s="15">
        <f t="shared" si="2"/>
        <v>100</v>
      </c>
    </row>
    <row r="173" spans="1:6" ht="12.75">
      <c r="A173" s="193">
        <v>75075</v>
      </c>
      <c r="B173" s="16"/>
      <c r="C173" s="17" t="s">
        <v>117</v>
      </c>
      <c r="D173" s="78">
        <f>SUM(D174:D186)</f>
        <v>138470</v>
      </c>
      <c r="E173" s="98">
        <f>SUM(E174:E186)</f>
        <v>59535.89</v>
      </c>
      <c r="F173" s="18">
        <f t="shared" si="2"/>
        <v>42.995515274066584</v>
      </c>
    </row>
    <row r="174" spans="1:6" ht="12.75">
      <c r="A174" s="6"/>
      <c r="B174" s="39">
        <v>2310</v>
      </c>
      <c r="C174" s="80" t="s">
        <v>190</v>
      </c>
      <c r="D174" s="73">
        <v>1500</v>
      </c>
      <c r="E174" s="37">
        <v>1500</v>
      </c>
      <c r="F174" s="37">
        <f>(E174/D174*100)</f>
        <v>100</v>
      </c>
    </row>
    <row r="175" spans="1:6" ht="12.75">
      <c r="A175" s="6"/>
      <c r="B175" s="39"/>
      <c r="C175" s="80" t="s">
        <v>191</v>
      </c>
      <c r="D175" s="73"/>
      <c r="E175" s="37"/>
      <c r="F175" s="37"/>
    </row>
    <row r="176" spans="1:6" ht="12.75">
      <c r="A176" s="11"/>
      <c r="B176" s="24"/>
      <c r="C176" s="135" t="s">
        <v>192</v>
      </c>
      <c r="D176" s="74"/>
      <c r="E176" s="27"/>
      <c r="F176" s="27"/>
    </row>
    <row r="177" spans="1:6" ht="12.75">
      <c r="A177" s="141"/>
      <c r="B177" s="39">
        <v>2710</v>
      </c>
      <c r="C177" s="80" t="s">
        <v>150</v>
      </c>
      <c r="D177" s="73">
        <v>2710</v>
      </c>
      <c r="E177" s="37">
        <v>2710</v>
      </c>
      <c r="F177" s="37">
        <f t="shared" si="2"/>
        <v>100</v>
      </c>
    </row>
    <row r="178" spans="1:6" ht="12.75">
      <c r="A178" s="141"/>
      <c r="B178" s="39"/>
      <c r="C178" s="80" t="s">
        <v>151</v>
      </c>
      <c r="D178" s="73"/>
      <c r="E178" s="37"/>
      <c r="F178" s="37"/>
    </row>
    <row r="179" spans="1:6" ht="12.75">
      <c r="A179" s="204"/>
      <c r="B179" s="24"/>
      <c r="C179" s="135" t="s">
        <v>152</v>
      </c>
      <c r="D179" s="74"/>
      <c r="E179" s="27"/>
      <c r="F179" s="27"/>
    </row>
    <row r="180" spans="1:6" ht="12.75">
      <c r="A180" s="202"/>
      <c r="B180" s="13">
        <v>4210</v>
      </c>
      <c r="C180" s="81" t="s">
        <v>14</v>
      </c>
      <c r="D180" s="60">
        <v>35000</v>
      </c>
      <c r="E180" s="15">
        <v>17747.17</v>
      </c>
      <c r="F180" s="15">
        <f t="shared" si="2"/>
        <v>50.70619999999999</v>
      </c>
    </row>
    <row r="181" spans="1:6" ht="12.75">
      <c r="A181" s="202"/>
      <c r="B181" s="13">
        <v>4300</v>
      </c>
      <c r="C181" s="81" t="s">
        <v>7</v>
      </c>
      <c r="D181" s="60">
        <v>88400</v>
      </c>
      <c r="E181" s="15">
        <v>31384.72</v>
      </c>
      <c r="F181" s="15">
        <f t="shared" si="2"/>
        <v>35.503076923076925</v>
      </c>
    </row>
    <row r="182" spans="1:6" ht="12.75">
      <c r="A182" s="141"/>
      <c r="B182" s="207">
        <v>4430</v>
      </c>
      <c r="C182" s="80" t="s">
        <v>18</v>
      </c>
      <c r="D182" s="73">
        <v>7900</v>
      </c>
      <c r="E182" s="37">
        <v>6194</v>
      </c>
      <c r="F182" s="15">
        <f t="shared" si="2"/>
        <v>78.40506329113924</v>
      </c>
    </row>
    <row r="183" spans="1:6" ht="12.75">
      <c r="A183" s="203"/>
      <c r="B183" s="20">
        <v>4740</v>
      </c>
      <c r="C183" s="138" t="s">
        <v>143</v>
      </c>
      <c r="D183" s="70">
        <v>460</v>
      </c>
      <c r="E183" s="23">
        <v>0</v>
      </c>
      <c r="F183" s="23">
        <f>(E183/D183*100)</f>
        <v>0</v>
      </c>
    </row>
    <row r="184" spans="1:6" ht="12.75">
      <c r="A184" s="204"/>
      <c r="B184" s="24"/>
      <c r="C184" s="135" t="s">
        <v>144</v>
      </c>
      <c r="D184" s="74"/>
      <c r="E184" s="27"/>
      <c r="F184" s="27"/>
    </row>
    <row r="185" spans="1:6" ht="12.75">
      <c r="A185" s="203"/>
      <c r="B185" s="39">
        <v>4750</v>
      </c>
      <c r="C185" s="80" t="s">
        <v>145</v>
      </c>
      <c r="D185" s="73">
        <v>2500</v>
      </c>
      <c r="E185" s="37">
        <v>0</v>
      </c>
      <c r="F185" s="37">
        <f>(E185/D185*100)</f>
        <v>0</v>
      </c>
    </row>
    <row r="186" spans="1:6" ht="13.5" thickBot="1">
      <c r="A186" s="204"/>
      <c r="B186" s="2"/>
      <c r="C186" s="135" t="s">
        <v>146</v>
      </c>
      <c r="D186" s="59"/>
      <c r="E186" s="7"/>
      <c r="F186" s="7"/>
    </row>
    <row r="187" spans="1:6" ht="15.75">
      <c r="A187" s="38">
        <v>754</v>
      </c>
      <c r="B187" s="35"/>
      <c r="C187" s="38" t="s">
        <v>44</v>
      </c>
      <c r="D187" s="114">
        <f>SUM(D189,D192,D232,D236,D240)</f>
        <v>3793332</v>
      </c>
      <c r="E187" s="114">
        <f>SUM(E189,E192,E232,E236,E240)</f>
        <v>2150376.25</v>
      </c>
      <c r="F187" s="113">
        <f>(E187/D187*100)</f>
        <v>56.68832177093911</v>
      </c>
    </row>
    <row r="188" spans="1:6" ht="16.5" thickBot="1">
      <c r="A188" s="45"/>
      <c r="B188" s="43"/>
      <c r="C188" s="45" t="s">
        <v>43</v>
      </c>
      <c r="D188" s="154"/>
      <c r="E188" s="155"/>
      <c r="F188" s="44"/>
    </row>
    <row r="189" spans="1:6" ht="12.75">
      <c r="A189" s="32">
        <v>75405</v>
      </c>
      <c r="B189" s="33"/>
      <c r="C189" s="32" t="s">
        <v>136</v>
      </c>
      <c r="D189" s="156">
        <f>SUM(D190)</f>
        <v>19750</v>
      </c>
      <c r="E189" s="156">
        <f>SUM(E190)</f>
        <v>19750</v>
      </c>
      <c r="F189" s="62">
        <f t="shared" si="2"/>
        <v>100</v>
      </c>
    </row>
    <row r="190" spans="1:6" ht="12.75">
      <c r="A190" s="39"/>
      <c r="B190" s="36">
        <v>6170</v>
      </c>
      <c r="C190" s="39" t="s">
        <v>194</v>
      </c>
      <c r="D190" s="103">
        <v>19750</v>
      </c>
      <c r="E190" s="137">
        <v>19750</v>
      </c>
      <c r="F190" s="73">
        <f>(E190/D190*100)</f>
        <v>100</v>
      </c>
    </row>
    <row r="191" spans="1:6" ht="12.75">
      <c r="A191" s="24"/>
      <c r="B191" s="26"/>
      <c r="C191" s="24" t="s">
        <v>193</v>
      </c>
      <c r="D191" s="92"/>
      <c r="E191" s="132"/>
      <c r="F191" s="74"/>
    </row>
    <row r="192" spans="1:6" ht="12.75">
      <c r="A192" s="8">
        <v>75411</v>
      </c>
      <c r="B192" s="6"/>
      <c r="C192" s="8" t="s">
        <v>45</v>
      </c>
      <c r="D192" s="157">
        <f>SUM(D194:D231)</f>
        <v>3620000</v>
      </c>
      <c r="E192" s="157">
        <f>SUM(E194:E231)</f>
        <v>2050564.35</v>
      </c>
      <c r="F192" s="85">
        <f t="shared" si="2"/>
        <v>56.64542403314917</v>
      </c>
    </row>
    <row r="193" spans="1:6" ht="12.75">
      <c r="A193" s="10"/>
      <c r="B193" s="11"/>
      <c r="C193" s="10" t="s">
        <v>46</v>
      </c>
      <c r="D193" s="86"/>
      <c r="E193" s="145"/>
      <c r="F193" s="77"/>
    </row>
    <row r="194" spans="1:6" ht="12.75">
      <c r="A194" s="13"/>
      <c r="B194" s="14">
        <v>3020</v>
      </c>
      <c r="C194" s="192" t="s">
        <v>109</v>
      </c>
      <c r="D194" s="87">
        <v>2796.75</v>
      </c>
      <c r="E194" s="60">
        <v>2796.75</v>
      </c>
      <c r="F194" s="15">
        <f>(E194/D194*100)</f>
        <v>100</v>
      </c>
    </row>
    <row r="195" spans="1:6" ht="12.75">
      <c r="A195" s="39"/>
      <c r="B195" s="36">
        <v>3070</v>
      </c>
      <c r="C195" s="39" t="s">
        <v>125</v>
      </c>
      <c r="D195" s="103">
        <v>189691.37</v>
      </c>
      <c r="E195" s="137">
        <v>57107.67</v>
      </c>
      <c r="F195" s="73">
        <f t="shared" si="2"/>
        <v>30.10557095981752</v>
      </c>
    </row>
    <row r="196" spans="1:6" ht="12.75">
      <c r="A196" s="39"/>
      <c r="B196" s="36"/>
      <c r="C196" s="39" t="s">
        <v>126</v>
      </c>
      <c r="D196" s="103"/>
      <c r="E196" s="137"/>
      <c r="F196" s="73"/>
    </row>
    <row r="197" spans="1:6" ht="12.75">
      <c r="A197" s="13"/>
      <c r="B197" s="14">
        <v>4010</v>
      </c>
      <c r="C197" s="19" t="s">
        <v>8</v>
      </c>
      <c r="D197" s="87">
        <v>53203.25</v>
      </c>
      <c r="E197" s="93">
        <v>19777.73</v>
      </c>
      <c r="F197" s="60">
        <f t="shared" si="2"/>
        <v>37.173913247780916</v>
      </c>
    </row>
    <row r="198" spans="1:6" ht="12.75">
      <c r="A198" s="13"/>
      <c r="B198" s="14">
        <v>4040</v>
      </c>
      <c r="C198" s="19" t="s">
        <v>11</v>
      </c>
      <c r="D198" s="87">
        <v>4000</v>
      </c>
      <c r="E198" s="93">
        <v>3303.84</v>
      </c>
      <c r="F198" s="60">
        <f t="shared" si="2"/>
        <v>82.596</v>
      </c>
    </row>
    <row r="199" spans="1:6" ht="12.75">
      <c r="A199" s="20"/>
      <c r="B199" s="22">
        <v>4050</v>
      </c>
      <c r="C199" s="21" t="s">
        <v>130</v>
      </c>
      <c r="D199" s="91">
        <v>2027000</v>
      </c>
      <c r="E199" s="125">
        <v>982768.04</v>
      </c>
      <c r="F199" s="70">
        <f t="shared" si="2"/>
        <v>48.483869758263445</v>
      </c>
    </row>
    <row r="200" spans="1:6" ht="12.75">
      <c r="A200" s="24"/>
      <c r="B200" s="26"/>
      <c r="C200" s="25" t="s">
        <v>131</v>
      </c>
      <c r="D200" s="92"/>
      <c r="E200" s="132"/>
      <c r="F200" s="74"/>
    </row>
    <row r="201" spans="1:6" ht="12.75">
      <c r="A201" s="20"/>
      <c r="B201" s="22">
        <v>4060</v>
      </c>
      <c r="C201" s="21" t="s">
        <v>132</v>
      </c>
      <c r="D201" s="91">
        <v>189000</v>
      </c>
      <c r="E201" s="125">
        <v>90784.32</v>
      </c>
      <c r="F201" s="70">
        <f t="shared" si="2"/>
        <v>48.03403174603175</v>
      </c>
    </row>
    <row r="202" spans="1:6" ht="12.75">
      <c r="A202" s="24"/>
      <c r="B202" s="26"/>
      <c r="C202" s="25" t="s">
        <v>133</v>
      </c>
      <c r="D202" s="92"/>
      <c r="E202" s="132"/>
      <c r="F202" s="74"/>
    </row>
    <row r="203" spans="1:6" ht="12.75">
      <c r="A203" s="20"/>
      <c r="B203" s="22">
        <v>4070</v>
      </c>
      <c r="C203" s="21" t="s">
        <v>127</v>
      </c>
      <c r="D203" s="91">
        <v>169000</v>
      </c>
      <c r="E203" s="125">
        <v>143160.85</v>
      </c>
      <c r="F203" s="70">
        <f t="shared" si="2"/>
        <v>84.71056213017751</v>
      </c>
    </row>
    <row r="204" spans="1:6" ht="12.75">
      <c r="A204" s="39"/>
      <c r="B204" s="36"/>
      <c r="C204" s="40" t="s">
        <v>128</v>
      </c>
      <c r="D204" s="103"/>
      <c r="E204" s="137"/>
      <c r="F204" s="73"/>
    </row>
    <row r="205" spans="1:6" ht="12.75">
      <c r="A205" s="39"/>
      <c r="B205" s="36"/>
      <c r="C205" s="40" t="s">
        <v>129</v>
      </c>
      <c r="D205" s="103"/>
      <c r="E205" s="137"/>
      <c r="F205" s="73"/>
    </row>
    <row r="206" spans="1:6" ht="12.75">
      <c r="A206" s="20"/>
      <c r="B206" s="172">
        <v>4080</v>
      </c>
      <c r="C206" s="138" t="s">
        <v>159</v>
      </c>
      <c r="D206" s="70">
        <v>36000</v>
      </c>
      <c r="E206" s="91">
        <v>6912</v>
      </c>
      <c r="F206" s="70">
        <f t="shared" si="2"/>
        <v>19.2</v>
      </c>
    </row>
    <row r="207" spans="1:6" ht="12.75">
      <c r="A207" s="39"/>
      <c r="B207" s="181"/>
      <c r="C207" s="80" t="s">
        <v>160</v>
      </c>
      <c r="D207" s="73"/>
      <c r="E207" s="103"/>
      <c r="F207" s="73"/>
    </row>
    <row r="208" spans="1:6" ht="12.75">
      <c r="A208" s="39"/>
      <c r="B208" s="165"/>
      <c r="C208" s="80" t="s">
        <v>161</v>
      </c>
      <c r="D208" s="74"/>
      <c r="E208" s="103"/>
      <c r="F208" s="73"/>
    </row>
    <row r="209" spans="1:6" ht="12.75">
      <c r="A209" s="13"/>
      <c r="B209" s="14">
        <v>4110</v>
      </c>
      <c r="C209" s="19" t="s">
        <v>12</v>
      </c>
      <c r="D209" s="87">
        <v>8500</v>
      </c>
      <c r="E209" s="93">
        <v>3227.03</v>
      </c>
      <c r="F209" s="60">
        <f t="shared" si="2"/>
        <v>37.96505882352941</v>
      </c>
    </row>
    <row r="210" spans="1:6" ht="12.75">
      <c r="A210" s="13"/>
      <c r="B210" s="14">
        <v>4120</v>
      </c>
      <c r="C210" s="19" t="s">
        <v>13</v>
      </c>
      <c r="D210" s="87">
        <v>1500</v>
      </c>
      <c r="E210" s="93">
        <v>412.25</v>
      </c>
      <c r="F210" s="60">
        <f t="shared" si="2"/>
        <v>27.48333333333333</v>
      </c>
    </row>
    <row r="211" spans="1:6" ht="12.75">
      <c r="A211" s="20"/>
      <c r="B211" s="22">
        <v>4170</v>
      </c>
      <c r="C211" s="19" t="s">
        <v>101</v>
      </c>
      <c r="D211" s="120">
        <v>3000</v>
      </c>
      <c r="E211" s="144">
        <v>0</v>
      </c>
      <c r="F211" s="121">
        <f>(E211/D211*100)</f>
        <v>0</v>
      </c>
    </row>
    <row r="212" spans="1:6" ht="12.75">
      <c r="A212" s="20"/>
      <c r="B212" s="22">
        <v>4180</v>
      </c>
      <c r="C212" s="21" t="s">
        <v>134</v>
      </c>
      <c r="D212" s="91">
        <v>76808.63</v>
      </c>
      <c r="E212" s="125">
        <v>76669.43</v>
      </c>
      <c r="F212" s="70">
        <f t="shared" si="2"/>
        <v>99.81877036473634</v>
      </c>
    </row>
    <row r="213" spans="1:6" ht="12.75">
      <c r="A213" s="24"/>
      <c r="B213" s="26"/>
      <c r="C213" s="25" t="s">
        <v>135</v>
      </c>
      <c r="D213" s="92"/>
      <c r="E213" s="132"/>
      <c r="F213" s="74"/>
    </row>
    <row r="214" spans="1:6" ht="12.75">
      <c r="A214" s="13"/>
      <c r="B214" s="14">
        <v>4210</v>
      </c>
      <c r="C214" s="19" t="s">
        <v>14</v>
      </c>
      <c r="D214" s="87">
        <v>80000</v>
      </c>
      <c r="E214" s="93">
        <v>31389.32</v>
      </c>
      <c r="F214" s="60">
        <f t="shared" si="2"/>
        <v>39.23665</v>
      </c>
    </row>
    <row r="215" spans="1:6" ht="12.75">
      <c r="A215" s="13"/>
      <c r="B215" s="14">
        <v>4220</v>
      </c>
      <c r="C215" s="19" t="s">
        <v>47</v>
      </c>
      <c r="D215" s="87">
        <v>1000</v>
      </c>
      <c r="E215" s="93">
        <v>0</v>
      </c>
      <c r="F215" s="60">
        <f t="shared" si="2"/>
        <v>0</v>
      </c>
    </row>
    <row r="216" spans="1:6" ht="12.75">
      <c r="A216" s="13"/>
      <c r="B216" s="14">
        <v>4250</v>
      </c>
      <c r="C216" s="19" t="s">
        <v>162</v>
      </c>
      <c r="D216" s="87">
        <v>5000</v>
      </c>
      <c r="E216" s="93">
        <v>0</v>
      </c>
      <c r="F216" s="60">
        <f t="shared" si="2"/>
        <v>0</v>
      </c>
    </row>
    <row r="217" spans="1:6" ht="12.75">
      <c r="A217" s="13"/>
      <c r="B217" s="14">
        <v>4260</v>
      </c>
      <c r="C217" s="19" t="s">
        <v>15</v>
      </c>
      <c r="D217" s="87">
        <v>53000</v>
      </c>
      <c r="E217" s="93">
        <v>43414.58</v>
      </c>
      <c r="F217" s="60">
        <f t="shared" si="2"/>
        <v>81.91430188679246</v>
      </c>
    </row>
    <row r="218" spans="1:6" ht="12.75">
      <c r="A218" s="13"/>
      <c r="B218" s="14">
        <v>4270</v>
      </c>
      <c r="C218" s="19" t="s">
        <v>16</v>
      </c>
      <c r="D218" s="87">
        <v>68888</v>
      </c>
      <c r="E218" s="93">
        <v>1565.79</v>
      </c>
      <c r="F218" s="60">
        <f t="shared" si="2"/>
        <v>2.272950296132853</v>
      </c>
    </row>
    <row r="219" spans="1:6" ht="12.75">
      <c r="A219" s="13"/>
      <c r="B219" s="14">
        <v>4280</v>
      </c>
      <c r="C219" s="19" t="s">
        <v>28</v>
      </c>
      <c r="D219" s="87">
        <v>15000</v>
      </c>
      <c r="E219" s="93">
        <v>6262</v>
      </c>
      <c r="F219" s="60">
        <f t="shared" si="2"/>
        <v>41.74666666666666</v>
      </c>
    </row>
    <row r="220" spans="1:6" ht="12.75">
      <c r="A220" s="13"/>
      <c r="B220" s="14">
        <v>4300</v>
      </c>
      <c r="C220" s="19" t="s">
        <v>7</v>
      </c>
      <c r="D220" s="87">
        <v>45000</v>
      </c>
      <c r="E220" s="93">
        <v>17011.26</v>
      </c>
      <c r="F220" s="60">
        <f t="shared" si="2"/>
        <v>37.8028</v>
      </c>
    </row>
    <row r="221" spans="1:6" ht="12.75">
      <c r="A221" s="13"/>
      <c r="B221" s="14">
        <v>4350</v>
      </c>
      <c r="C221" s="19" t="s">
        <v>102</v>
      </c>
      <c r="D221" s="87">
        <v>6900</v>
      </c>
      <c r="E221" s="93">
        <v>2920.68</v>
      </c>
      <c r="F221" s="60">
        <f t="shared" si="2"/>
        <v>42.328695652173906</v>
      </c>
    </row>
    <row r="222" spans="1:6" ht="12.75">
      <c r="A222" s="20"/>
      <c r="B222" s="172">
        <v>4360</v>
      </c>
      <c r="C222" s="138" t="s">
        <v>138</v>
      </c>
      <c r="D222" s="70">
        <v>10000</v>
      </c>
      <c r="E222" s="91">
        <v>4219.31</v>
      </c>
      <c r="F222" s="70">
        <f t="shared" si="2"/>
        <v>42.19310000000001</v>
      </c>
    </row>
    <row r="223" spans="1:6" ht="12.75">
      <c r="A223" s="39"/>
      <c r="B223" s="181"/>
      <c r="C223" s="80" t="s">
        <v>139</v>
      </c>
      <c r="D223" s="73"/>
      <c r="E223" s="103"/>
      <c r="F223" s="73"/>
    </row>
    <row r="224" spans="1:6" ht="12.75">
      <c r="A224" s="20"/>
      <c r="B224" s="172">
        <v>4370</v>
      </c>
      <c r="C224" s="138" t="s">
        <v>138</v>
      </c>
      <c r="D224" s="70">
        <v>9500</v>
      </c>
      <c r="E224" s="91">
        <v>3720.14</v>
      </c>
      <c r="F224" s="70">
        <f>(E224/D224*100)</f>
        <v>39.15936842105263</v>
      </c>
    </row>
    <row r="225" spans="1:6" ht="12.75">
      <c r="A225" s="24"/>
      <c r="B225" s="165"/>
      <c r="C225" s="135" t="s">
        <v>140</v>
      </c>
      <c r="D225" s="74"/>
      <c r="E225" s="92"/>
      <c r="F225" s="74"/>
    </row>
    <row r="226" spans="1:6" ht="12.75">
      <c r="A226" s="13"/>
      <c r="B226" s="14">
        <v>4410</v>
      </c>
      <c r="C226" s="19" t="s">
        <v>17</v>
      </c>
      <c r="D226" s="87">
        <v>4000</v>
      </c>
      <c r="E226" s="93">
        <v>3202.9</v>
      </c>
      <c r="F226" s="60">
        <f t="shared" si="2"/>
        <v>80.0725</v>
      </c>
    </row>
    <row r="227" spans="1:6" ht="12.75">
      <c r="A227" s="13"/>
      <c r="B227" s="14">
        <v>4430</v>
      </c>
      <c r="C227" s="40" t="s">
        <v>18</v>
      </c>
      <c r="D227" s="87">
        <v>3000</v>
      </c>
      <c r="E227" s="93">
        <v>0</v>
      </c>
      <c r="F227" s="60">
        <f t="shared" si="2"/>
        <v>0</v>
      </c>
    </row>
    <row r="228" spans="1:6" ht="12.75">
      <c r="A228" s="13"/>
      <c r="B228" s="14">
        <v>4440</v>
      </c>
      <c r="C228" s="19" t="s">
        <v>19</v>
      </c>
      <c r="D228" s="87">
        <v>2000</v>
      </c>
      <c r="E228" s="93">
        <v>1500</v>
      </c>
      <c r="F228" s="60">
        <f t="shared" si="2"/>
        <v>75</v>
      </c>
    </row>
    <row r="229" spans="1:6" ht="12.75">
      <c r="A229" s="20"/>
      <c r="B229" s="22">
        <v>4480</v>
      </c>
      <c r="C229" s="21" t="s">
        <v>20</v>
      </c>
      <c r="D229" s="91">
        <v>14758.27</v>
      </c>
      <c r="E229" s="125">
        <v>6998.4</v>
      </c>
      <c r="F229" s="70">
        <f t="shared" si="2"/>
        <v>47.4201922040998</v>
      </c>
    </row>
    <row r="230" spans="1:6" ht="12.75">
      <c r="A230" s="13"/>
      <c r="B230" s="14">
        <v>4520</v>
      </c>
      <c r="C230" s="19" t="s">
        <v>49</v>
      </c>
      <c r="D230" s="87">
        <v>341.73</v>
      </c>
      <c r="E230" s="93">
        <v>328.06</v>
      </c>
      <c r="F230" s="60">
        <f t="shared" si="2"/>
        <v>95.99976589705322</v>
      </c>
    </row>
    <row r="231" spans="1:6" ht="12.75">
      <c r="A231" s="39"/>
      <c r="B231" s="58">
        <v>6060</v>
      </c>
      <c r="C231" s="133" t="s">
        <v>108</v>
      </c>
      <c r="D231" s="103">
        <v>541112</v>
      </c>
      <c r="E231" s="137">
        <v>541112</v>
      </c>
      <c r="F231" s="73">
        <f t="shared" si="2"/>
        <v>100</v>
      </c>
    </row>
    <row r="232" spans="1:6" ht="12.75">
      <c r="A232" s="16">
        <v>75412</v>
      </c>
      <c r="B232" s="47"/>
      <c r="C232" s="46" t="s">
        <v>177</v>
      </c>
      <c r="D232" s="79">
        <f>SUM(D233)</f>
        <v>1000</v>
      </c>
      <c r="E232" s="174">
        <f>SUM(E233)</f>
        <v>0</v>
      </c>
      <c r="F232" s="71">
        <f>(E232/D232*100)</f>
        <v>0</v>
      </c>
    </row>
    <row r="233" spans="1:6" ht="12.75">
      <c r="A233" s="39"/>
      <c r="B233" s="22">
        <v>2710</v>
      </c>
      <c r="C233" s="21" t="s">
        <v>150</v>
      </c>
      <c r="D233" s="91">
        <v>1000</v>
      </c>
      <c r="E233" s="125">
        <v>0</v>
      </c>
      <c r="F233" s="70">
        <f>(E233/D233*100)</f>
        <v>0</v>
      </c>
    </row>
    <row r="234" spans="1:6" ht="12.75">
      <c r="A234" s="39"/>
      <c r="B234" s="36"/>
      <c r="C234" s="40" t="s">
        <v>151</v>
      </c>
      <c r="D234" s="103"/>
      <c r="E234" s="137"/>
      <c r="F234" s="73"/>
    </row>
    <row r="235" spans="1:6" ht="12.75">
      <c r="A235" s="24"/>
      <c r="B235" s="26"/>
      <c r="C235" s="25" t="s">
        <v>152</v>
      </c>
      <c r="D235" s="92"/>
      <c r="E235" s="132"/>
      <c r="F235" s="74"/>
    </row>
    <row r="236" spans="1:6" ht="12.75">
      <c r="A236" s="46">
        <v>75414</v>
      </c>
      <c r="B236" s="47"/>
      <c r="C236" s="46" t="s">
        <v>195</v>
      </c>
      <c r="D236" s="79">
        <f>SUM(D237:D238)</f>
        <v>2000</v>
      </c>
      <c r="E236" s="174">
        <f>SUM(E237:E238)</f>
        <v>891.39</v>
      </c>
      <c r="F236" s="71">
        <f>(E236/D236*100)</f>
        <v>44.5695</v>
      </c>
    </row>
    <row r="237" spans="1:6" ht="12.75">
      <c r="A237" s="13"/>
      <c r="B237" s="14">
        <v>4210</v>
      </c>
      <c r="C237" s="19" t="s">
        <v>14</v>
      </c>
      <c r="D237" s="96">
        <v>1000</v>
      </c>
      <c r="E237" s="164">
        <v>891.39</v>
      </c>
      <c r="F237" s="60">
        <f>(E237/D237*100)</f>
        <v>89.139</v>
      </c>
    </row>
    <row r="238" spans="1:6" ht="12.75">
      <c r="A238" s="20"/>
      <c r="B238" s="184">
        <v>4700</v>
      </c>
      <c r="C238" s="142" t="s">
        <v>141</v>
      </c>
      <c r="D238" s="73">
        <v>1000</v>
      </c>
      <c r="E238" s="103">
        <v>0</v>
      </c>
      <c r="F238" s="73">
        <f>(E238/D238*100)</f>
        <v>0</v>
      </c>
    </row>
    <row r="239" spans="1:6" ht="12.75">
      <c r="A239" s="39"/>
      <c r="B239" s="181"/>
      <c r="C239" s="142" t="s">
        <v>142</v>
      </c>
      <c r="D239" s="73"/>
      <c r="E239" s="103"/>
      <c r="F239" s="73"/>
    </row>
    <row r="240" spans="1:6" ht="12.75">
      <c r="A240" s="46">
        <v>75421</v>
      </c>
      <c r="B240" s="193"/>
      <c r="C240" s="16" t="s">
        <v>163</v>
      </c>
      <c r="D240" s="79">
        <f>SUM(D241:D261)</f>
        <v>150582</v>
      </c>
      <c r="E240" s="174">
        <f>SUM(E241:E261)</f>
        <v>79170.51</v>
      </c>
      <c r="F240" s="71">
        <f>(E240/D240*100)</f>
        <v>52.57634378610989</v>
      </c>
    </row>
    <row r="241" spans="1:6" ht="12.75">
      <c r="A241" s="13"/>
      <c r="B241" s="26">
        <v>3020</v>
      </c>
      <c r="C241" s="39" t="s">
        <v>109</v>
      </c>
      <c r="D241" s="96">
        <v>200</v>
      </c>
      <c r="E241" s="164">
        <v>0</v>
      </c>
      <c r="F241" s="60">
        <f aca="true" t="shared" si="3" ref="F241:F249">(E241/D241*100)</f>
        <v>0</v>
      </c>
    </row>
    <row r="242" spans="1:6" ht="12.75">
      <c r="A242" s="13"/>
      <c r="B242" s="14">
        <v>4010</v>
      </c>
      <c r="C242" s="19" t="s">
        <v>8</v>
      </c>
      <c r="D242" s="96">
        <v>110223</v>
      </c>
      <c r="E242" s="164">
        <v>53712.6</v>
      </c>
      <c r="F242" s="60">
        <f>(E242/D242*100)</f>
        <v>48.73084564927465</v>
      </c>
    </row>
    <row r="243" spans="1:6" ht="12.75">
      <c r="A243" s="13"/>
      <c r="B243" s="14">
        <v>4040</v>
      </c>
      <c r="C243" s="19" t="s">
        <v>11</v>
      </c>
      <c r="D243" s="96">
        <v>6200</v>
      </c>
      <c r="E243" s="164">
        <v>6024.14</v>
      </c>
      <c r="F243" s="60">
        <f>(E243/D243*100)</f>
        <v>97.16354838709678</v>
      </c>
    </row>
    <row r="244" spans="1:6" ht="12.75">
      <c r="A244" s="13"/>
      <c r="B244" s="14">
        <v>4110</v>
      </c>
      <c r="C244" s="19" t="s">
        <v>12</v>
      </c>
      <c r="D244" s="164">
        <v>17685</v>
      </c>
      <c r="E244" s="164">
        <v>9073.99</v>
      </c>
      <c r="F244" s="60">
        <f t="shared" si="3"/>
        <v>51.30896239751201</v>
      </c>
    </row>
    <row r="245" spans="1:6" ht="12.75">
      <c r="A245" s="24"/>
      <c r="B245" s="14">
        <v>4120</v>
      </c>
      <c r="C245" s="19" t="s">
        <v>13</v>
      </c>
      <c r="D245" s="101">
        <v>2853</v>
      </c>
      <c r="E245" s="101">
        <v>1532.52</v>
      </c>
      <c r="F245" s="60">
        <f t="shared" si="3"/>
        <v>53.716088328075706</v>
      </c>
    </row>
    <row r="246" spans="1:6" ht="12.75">
      <c r="A246" s="13"/>
      <c r="B246" s="14">
        <v>4210</v>
      </c>
      <c r="C246" s="19" t="s">
        <v>14</v>
      </c>
      <c r="D246" s="87">
        <v>300</v>
      </c>
      <c r="E246" s="93">
        <v>175.72</v>
      </c>
      <c r="F246" s="60">
        <f t="shared" si="3"/>
        <v>58.57333333333333</v>
      </c>
    </row>
    <row r="247" spans="1:6" ht="12.75">
      <c r="A247" s="13"/>
      <c r="B247" s="14">
        <v>4280</v>
      </c>
      <c r="C247" s="19" t="s">
        <v>28</v>
      </c>
      <c r="D247" s="87">
        <v>100</v>
      </c>
      <c r="E247" s="93">
        <v>77</v>
      </c>
      <c r="F247" s="74">
        <f t="shared" si="3"/>
        <v>77</v>
      </c>
    </row>
    <row r="248" spans="1:6" ht="12" customHeight="1">
      <c r="A248" s="13"/>
      <c r="B248" s="14">
        <v>4350</v>
      </c>
      <c r="C248" s="19" t="s">
        <v>102</v>
      </c>
      <c r="D248" s="87">
        <v>800</v>
      </c>
      <c r="E248" s="93">
        <v>384.05</v>
      </c>
      <c r="F248" s="60">
        <f t="shared" si="3"/>
        <v>48.00625</v>
      </c>
    </row>
    <row r="249" spans="1:6" ht="12" customHeight="1">
      <c r="A249" s="20"/>
      <c r="B249" s="172">
        <v>4360</v>
      </c>
      <c r="C249" s="138" t="s">
        <v>138</v>
      </c>
      <c r="D249" s="70">
        <v>1730</v>
      </c>
      <c r="E249" s="91">
        <v>805.2</v>
      </c>
      <c r="F249" s="70">
        <f t="shared" si="3"/>
        <v>46.54335260115607</v>
      </c>
    </row>
    <row r="250" spans="1:6" ht="12" customHeight="1">
      <c r="A250" s="39"/>
      <c r="B250" s="181"/>
      <c r="C250" s="80" t="s">
        <v>139</v>
      </c>
      <c r="D250" s="73"/>
      <c r="E250" s="103"/>
      <c r="F250" s="74"/>
    </row>
    <row r="251" spans="1:6" ht="12" customHeight="1">
      <c r="A251" s="20"/>
      <c r="B251" s="172">
        <v>4370</v>
      </c>
      <c r="C251" s="138" t="s">
        <v>138</v>
      </c>
      <c r="D251" s="70">
        <v>990</v>
      </c>
      <c r="E251" s="91">
        <v>648.99</v>
      </c>
      <c r="F251" s="73">
        <f>(E251/D251*100)</f>
        <v>65.55454545454545</v>
      </c>
    </row>
    <row r="252" spans="1:6" ht="12" customHeight="1">
      <c r="A252" s="24"/>
      <c r="B252" s="165"/>
      <c r="C252" s="135" t="s">
        <v>140</v>
      </c>
      <c r="D252" s="74"/>
      <c r="E252" s="92"/>
      <c r="F252" s="73"/>
    </row>
    <row r="253" spans="1:6" ht="12" customHeight="1">
      <c r="A253" s="13"/>
      <c r="B253" s="166">
        <v>4400</v>
      </c>
      <c r="C253" s="81" t="s">
        <v>156</v>
      </c>
      <c r="D253" s="60">
        <v>3600</v>
      </c>
      <c r="E253" s="87">
        <v>2715.2</v>
      </c>
      <c r="F253" s="70">
        <f>(E253/D253*100)</f>
        <v>75.42222222222222</v>
      </c>
    </row>
    <row r="254" spans="1:6" ht="12" customHeight="1">
      <c r="A254" s="13"/>
      <c r="B254" s="166">
        <v>4410</v>
      </c>
      <c r="C254" s="19" t="s">
        <v>17</v>
      </c>
      <c r="D254" s="60">
        <v>1200</v>
      </c>
      <c r="E254" s="87">
        <v>1163.01</v>
      </c>
      <c r="F254" s="60">
        <f>(E254/D254*100)</f>
        <v>96.9175</v>
      </c>
    </row>
    <row r="255" spans="1:6" ht="12" customHeight="1">
      <c r="A255" s="13"/>
      <c r="B255" s="166">
        <v>4440</v>
      </c>
      <c r="C255" s="19" t="s">
        <v>19</v>
      </c>
      <c r="D255" s="60">
        <v>3001</v>
      </c>
      <c r="E255" s="87">
        <v>2250.09</v>
      </c>
      <c r="F255" s="60">
        <f>(E255/D255*100)</f>
        <v>74.97800733088971</v>
      </c>
    </row>
    <row r="256" spans="1:6" ht="12" customHeight="1">
      <c r="A256" s="39"/>
      <c r="B256" s="183">
        <v>4700</v>
      </c>
      <c r="C256" s="142" t="s">
        <v>141</v>
      </c>
      <c r="D256" s="73">
        <v>1000</v>
      </c>
      <c r="E256" s="103">
        <v>580</v>
      </c>
      <c r="F256" s="73">
        <f>(E256/D256*100)</f>
        <v>57.99999999999999</v>
      </c>
    </row>
    <row r="257" spans="1:6" ht="12" customHeight="1">
      <c r="A257" s="39"/>
      <c r="B257" s="181"/>
      <c r="C257" s="142" t="s">
        <v>142</v>
      </c>
      <c r="D257" s="73"/>
      <c r="E257" s="103"/>
      <c r="F257" s="73"/>
    </row>
    <row r="258" spans="1:6" ht="12" customHeight="1">
      <c r="A258" s="20"/>
      <c r="B258" s="172">
        <v>4740</v>
      </c>
      <c r="C258" s="138" t="s">
        <v>143</v>
      </c>
      <c r="D258" s="70">
        <v>300</v>
      </c>
      <c r="E258" s="91">
        <v>0</v>
      </c>
      <c r="F258" s="70">
        <f>(E258/D258*100)</f>
        <v>0</v>
      </c>
    </row>
    <row r="259" spans="1:6" ht="12" customHeight="1">
      <c r="A259" s="39"/>
      <c r="B259" s="181"/>
      <c r="C259" s="80" t="s">
        <v>144</v>
      </c>
      <c r="D259" s="73"/>
      <c r="E259" s="103"/>
      <c r="F259" s="73"/>
    </row>
    <row r="260" spans="1:6" ht="12" customHeight="1">
      <c r="A260" s="20"/>
      <c r="B260" s="172">
        <v>4750</v>
      </c>
      <c r="C260" s="138" t="s">
        <v>145</v>
      </c>
      <c r="D260" s="70">
        <v>400</v>
      </c>
      <c r="E260" s="91">
        <v>28</v>
      </c>
      <c r="F260" s="70">
        <f>(E260/D260*100)</f>
        <v>7.000000000000001</v>
      </c>
    </row>
    <row r="261" spans="1:6" ht="12" customHeight="1" thickBot="1">
      <c r="A261" s="24"/>
      <c r="B261" s="165"/>
      <c r="C261" s="135" t="s">
        <v>146</v>
      </c>
      <c r="D261" s="74"/>
      <c r="E261" s="92"/>
      <c r="F261" s="74"/>
    </row>
    <row r="262" spans="1:6" ht="16.5" thickBot="1">
      <c r="A262" s="29">
        <v>757</v>
      </c>
      <c r="B262" s="179"/>
      <c r="C262" s="30" t="s">
        <v>50</v>
      </c>
      <c r="D262" s="94">
        <f>SUM(D263,D269)</f>
        <v>1682298.69</v>
      </c>
      <c r="E262" s="94">
        <f>SUM(E263,E269)</f>
        <v>132694.71</v>
      </c>
      <c r="F262" s="94">
        <f>(E262/D262*100)</f>
        <v>7.887702153533746</v>
      </c>
    </row>
    <row r="263" spans="1:6" ht="12.75">
      <c r="A263" s="46">
        <v>75702</v>
      </c>
      <c r="B263" s="47"/>
      <c r="C263" s="46" t="s">
        <v>118</v>
      </c>
      <c r="D263" s="114">
        <f>SUM(D265:D266)</f>
        <v>524056.69</v>
      </c>
      <c r="E263" s="114">
        <f>SUM(E265:E266)</f>
        <v>132694.71</v>
      </c>
      <c r="F263" s="48">
        <f t="shared" si="2"/>
        <v>25.32067857009897</v>
      </c>
    </row>
    <row r="264" spans="1:6" ht="15.75">
      <c r="A264" s="10"/>
      <c r="B264" s="11"/>
      <c r="C264" s="10" t="s">
        <v>119</v>
      </c>
      <c r="D264" s="109"/>
      <c r="E264" s="110"/>
      <c r="F264" s="108"/>
    </row>
    <row r="265" spans="1:6" ht="12.75">
      <c r="A265" s="8"/>
      <c r="B265" s="14">
        <v>4300</v>
      </c>
      <c r="C265" s="19" t="s">
        <v>7</v>
      </c>
      <c r="D265" s="87">
        <v>43656.69</v>
      </c>
      <c r="E265" s="60">
        <v>0</v>
      </c>
      <c r="F265" s="15">
        <f>(E265/D265*100)</f>
        <v>0</v>
      </c>
    </row>
    <row r="266" spans="1:6" ht="12.75">
      <c r="A266" s="20"/>
      <c r="B266" s="22">
        <v>8070</v>
      </c>
      <c r="C266" s="20" t="s">
        <v>120</v>
      </c>
      <c r="D266" s="111">
        <v>480400</v>
      </c>
      <c r="E266" s="72">
        <v>132694.71</v>
      </c>
      <c r="F266" s="23">
        <f t="shared" si="2"/>
        <v>27.62171315570358</v>
      </c>
    </row>
    <row r="267" spans="1:6" ht="12.75">
      <c r="A267" s="39"/>
      <c r="B267" s="36"/>
      <c r="C267" s="39" t="s">
        <v>121</v>
      </c>
      <c r="D267" s="111"/>
      <c r="E267" s="72"/>
      <c r="F267" s="99"/>
    </row>
    <row r="268" spans="1:6" ht="12.75">
      <c r="A268" s="24"/>
      <c r="B268" s="26"/>
      <c r="C268" s="24" t="s">
        <v>122</v>
      </c>
      <c r="D268" s="111"/>
      <c r="E268" s="72"/>
      <c r="F268" s="99"/>
    </row>
    <row r="269" spans="1:6" ht="12.75">
      <c r="A269" s="46">
        <v>75704</v>
      </c>
      <c r="B269" s="47"/>
      <c r="C269" s="46" t="s">
        <v>51</v>
      </c>
      <c r="D269" s="112">
        <f>SUM(D271:D272)</f>
        <v>1158242</v>
      </c>
      <c r="E269" s="71">
        <f>SUM(E271:E272)</f>
        <v>0</v>
      </c>
      <c r="F269" s="48">
        <f t="shared" si="2"/>
        <v>0</v>
      </c>
    </row>
    <row r="270" spans="1:6" ht="12.75">
      <c r="A270" s="10"/>
      <c r="B270" s="11"/>
      <c r="C270" s="10" t="s">
        <v>52</v>
      </c>
      <c r="D270" s="86"/>
      <c r="E270" s="77"/>
      <c r="F270" s="12"/>
    </row>
    <row r="271" spans="1:6" ht="12.75">
      <c r="A271" s="20"/>
      <c r="B271" s="22">
        <v>8020</v>
      </c>
      <c r="C271" s="20" t="s">
        <v>53</v>
      </c>
      <c r="D271" s="91">
        <v>1158242</v>
      </c>
      <c r="E271" s="70">
        <v>0</v>
      </c>
      <c r="F271" s="23">
        <f t="shared" si="2"/>
        <v>0</v>
      </c>
    </row>
    <row r="272" spans="1:6" ht="13.5" thickBot="1">
      <c r="A272" s="24"/>
      <c r="B272" s="26"/>
      <c r="C272" s="24" t="s">
        <v>54</v>
      </c>
      <c r="D272" s="92"/>
      <c r="E272" s="59"/>
      <c r="F272" s="27"/>
    </row>
    <row r="273" spans="1:6" ht="16.5" thickBot="1">
      <c r="A273" s="29">
        <v>758</v>
      </c>
      <c r="B273" s="179"/>
      <c r="C273" s="30" t="s">
        <v>196</v>
      </c>
      <c r="D273" s="94">
        <f>SUM(D274)</f>
        <v>32985</v>
      </c>
      <c r="E273" s="94">
        <f>SUM(E274)</f>
        <v>0</v>
      </c>
      <c r="F273" s="94">
        <f>(E273/D273*100)</f>
        <v>0</v>
      </c>
    </row>
    <row r="274" spans="1:6" ht="12.75">
      <c r="A274" s="32">
        <v>75818</v>
      </c>
      <c r="B274" s="47"/>
      <c r="C274" s="46" t="s">
        <v>197</v>
      </c>
      <c r="D274" s="114">
        <f>SUM(D275)</f>
        <v>32985</v>
      </c>
      <c r="E274" s="114">
        <f>SUM(E275)</f>
        <v>0</v>
      </c>
      <c r="F274" s="48">
        <f>(E274/D274*100)</f>
        <v>0</v>
      </c>
    </row>
    <row r="275" spans="1:6" ht="13.5" thickBot="1">
      <c r="A275" s="8"/>
      <c r="B275" s="14">
        <v>4810</v>
      </c>
      <c r="C275" s="19" t="s">
        <v>164</v>
      </c>
      <c r="D275" s="87">
        <v>32985</v>
      </c>
      <c r="E275" s="60">
        <v>0</v>
      </c>
      <c r="F275" s="15">
        <f>(E275/D275*100)</f>
        <v>0</v>
      </c>
    </row>
    <row r="276" spans="1:6" ht="16.5" thickBot="1">
      <c r="A276" s="29">
        <v>801</v>
      </c>
      <c r="B276" s="30"/>
      <c r="C276" s="29" t="s">
        <v>55</v>
      </c>
      <c r="D276" s="127">
        <f>SUM(D277,D304,D312,D318,D343,D377,D384,D412,D434,D441)</f>
        <v>12140573.41</v>
      </c>
      <c r="E276" s="95">
        <f>SUM(E277,E304,E312,E318,E343,E377,E384,E412,E434,E441)</f>
        <v>6082736.58</v>
      </c>
      <c r="F276" s="94">
        <f>(E276/D276*100)</f>
        <v>50.10254766871015</v>
      </c>
    </row>
    <row r="277" spans="1:6" ht="12.75">
      <c r="A277" s="201">
        <v>80102</v>
      </c>
      <c r="B277" s="32"/>
      <c r="C277" s="33" t="s">
        <v>58</v>
      </c>
      <c r="D277" s="62">
        <f>SUM(D278:D303)</f>
        <v>791509</v>
      </c>
      <c r="E277" s="62">
        <f>SUM(E278:E303)</f>
        <v>396693.68000000005</v>
      </c>
      <c r="F277" s="62">
        <f t="shared" si="2"/>
        <v>50.118656894615235</v>
      </c>
    </row>
    <row r="278" spans="1:6" ht="12.75">
      <c r="A278" s="141"/>
      <c r="B278" s="39">
        <v>3020</v>
      </c>
      <c r="C278" s="36" t="s">
        <v>109</v>
      </c>
      <c r="D278" s="73">
        <v>6369</v>
      </c>
      <c r="E278" s="73">
        <v>1885.11</v>
      </c>
      <c r="F278" s="73">
        <f t="shared" si="2"/>
        <v>29.598210080075365</v>
      </c>
    </row>
    <row r="279" spans="1:6" ht="12.75">
      <c r="A279" s="202"/>
      <c r="B279" s="13">
        <v>4010</v>
      </c>
      <c r="C279" s="81" t="s">
        <v>8</v>
      </c>
      <c r="D279" s="60">
        <v>493236</v>
      </c>
      <c r="E279" s="60">
        <v>243224.47</v>
      </c>
      <c r="F279" s="60">
        <f t="shared" si="2"/>
        <v>49.31198655410392</v>
      </c>
    </row>
    <row r="280" spans="1:6" ht="12.75">
      <c r="A280" s="202"/>
      <c r="B280" s="13">
        <v>4040</v>
      </c>
      <c r="C280" s="81" t="s">
        <v>11</v>
      </c>
      <c r="D280" s="60">
        <v>41206</v>
      </c>
      <c r="E280" s="60">
        <v>34694.96</v>
      </c>
      <c r="F280" s="60">
        <f t="shared" si="2"/>
        <v>84.19880599912634</v>
      </c>
    </row>
    <row r="281" spans="1:6" ht="12.75">
      <c r="A281" s="204"/>
      <c r="B281" s="24">
        <v>4110</v>
      </c>
      <c r="C281" s="135" t="s">
        <v>12</v>
      </c>
      <c r="D281" s="74">
        <v>82518</v>
      </c>
      <c r="E281" s="74">
        <v>41368.59</v>
      </c>
      <c r="F281" s="74">
        <f t="shared" si="2"/>
        <v>50.1328073874791</v>
      </c>
    </row>
    <row r="282" spans="1:6" ht="12.75">
      <c r="A282" s="202"/>
      <c r="B282" s="13">
        <v>4120</v>
      </c>
      <c r="C282" s="81" t="s">
        <v>13</v>
      </c>
      <c r="D282" s="60">
        <v>13094</v>
      </c>
      <c r="E282" s="60">
        <v>6771.78</v>
      </c>
      <c r="F282" s="60">
        <f t="shared" si="2"/>
        <v>51.71666412097144</v>
      </c>
    </row>
    <row r="283" spans="1:6" ht="12.75">
      <c r="A283" s="204"/>
      <c r="B283" s="24">
        <v>4170</v>
      </c>
      <c r="C283" s="81" t="s">
        <v>101</v>
      </c>
      <c r="D283" s="74">
        <v>7000</v>
      </c>
      <c r="E283" s="74">
        <v>700</v>
      </c>
      <c r="F283" s="74">
        <f t="shared" si="2"/>
        <v>10</v>
      </c>
    </row>
    <row r="284" spans="1:6" ht="12.75">
      <c r="A284" s="204"/>
      <c r="B284" s="24">
        <v>4210</v>
      </c>
      <c r="C284" s="135" t="s">
        <v>14</v>
      </c>
      <c r="D284" s="74">
        <v>36965</v>
      </c>
      <c r="E284" s="74">
        <v>16390.36</v>
      </c>
      <c r="F284" s="74">
        <f t="shared" si="2"/>
        <v>44.340213715676995</v>
      </c>
    </row>
    <row r="285" spans="1:6" ht="12.75">
      <c r="A285" s="203"/>
      <c r="B285" s="20">
        <v>4240</v>
      </c>
      <c r="C285" s="138" t="s">
        <v>57</v>
      </c>
      <c r="D285" s="70">
        <v>2146</v>
      </c>
      <c r="E285" s="70">
        <v>1145.82</v>
      </c>
      <c r="F285" s="70">
        <f t="shared" si="2"/>
        <v>53.393289841565704</v>
      </c>
    </row>
    <row r="286" spans="1:6" ht="12.75">
      <c r="A286" s="204"/>
      <c r="B286" s="24"/>
      <c r="C286" s="135" t="s">
        <v>56</v>
      </c>
      <c r="D286" s="74"/>
      <c r="E286" s="74"/>
      <c r="F286" s="74"/>
    </row>
    <row r="287" spans="1:6" ht="12.75">
      <c r="A287" s="202"/>
      <c r="B287" s="13">
        <v>4260</v>
      </c>
      <c r="C287" s="81" t="s">
        <v>15</v>
      </c>
      <c r="D287" s="60">
        <v>6000</v>
      </c>
      <c r="E287" s="60">
        <v>2980.59</v>
      </c>
      <c r="F287" s="60">
        <f t="shared" si="2"/>
        <v>49.676500000000004</v>
      </c>
    </row>
    <row r="288" spans="1:6" ht="12.75">
      <c r="A288" s="202"/>
      <c r="B288" s="13">
        <v>4270</v>
      </c>
      <c r="C288" s="81" t="s">
        <v>16</v>
      </c>
      <c r="D288" s="60">
        <v>5000</v>
      </c>
      <c r="E288" s="60">
        <v>0</v>
      </c>
      <c r="F288" s="60">
        <f t="shared" si="2"/>
        <v>0</v>
      </c>
    </row>
    <row r="289" spans="1:6" ht="12.75">
      <c r="A289" s="202"/>
      <c r="B289" s="13">
        <v>4280</v>
      </c>
      <c r="C289" s="81" t="s">
        <v>28</v>
      </c>
      <c r="D289" s="60">
        <v>1600</v>
      </c>
      <c r="E289" s="60">
        <v>560</v>
      </c>
      <c r="F289" s="60">
        <f t="shared" si="2"/>
        <v>35</v>
      </c>
    </row>
    <row r="290" spans="1:6" ht="12.75">
      <c r="A290" s="202"/>
      <c r="B290" s="13">
        <v>4300</v>
      </c>
      <c r="C290" s="81" t="s">
        <v>7</v>
      </c>
      <c r="D290" s="60">
        <v>5002</v>
      </c>
      <c r="E290" s="60">
        <v>1293.7</v>
      </c>
      <c r="F290" s="60">
        <f t="shared" si="2"/>
        <v>25.863654538184726</v>
      </c>
    </row>
    <row r="291" spans="1:6" ht="12.75">
      <c r="A291" s="202"/>
      <c r="B291" s="13">
        <v>4350</v>
      </c>
      <c r="C291" s="81" t="s">
        <v>102</v>
      </c>
      <c r="D291" s="60">
        <v>1600</v>
      </c>
      <c r="E291" s="60">
        <v>651.48</v>
      </c>
      <c r="F291" s="60">
        <f t="shared" si="2"/>
        <v>40.7175</v>
      </c>
    </row>
    <row r="292" spans="1:6" ht="12.75">
      <c r="A292" s="203"/>
      <c r="B292" s="20">
        <v>4370</v>
      </c>
      <c r="C292" s="138" t="s">
        <v>138</v>
      </c>
      <c r="D292" s="70">
        <v>4350</v>
      </c>
      <c r="E292" s="70">
        <v>1479.04</v>
      </c>
      <c r="F292" s="70">
        <f t="shared" si="2"/>
        <v>34.00091954022989</v>
      </c>
    </row>
    <row r="293" spans="1:6" ht="12.75">
      <c r="A293" s="204"/>
      <c r="B293" s="24"/>
      <c r="C293" s="135" t="s">
        <v>140</v>
      </c>
      <c r="D293" s="74"/>
      <c r="E293" s="74"/>
      <c r="F293" s="74"/>
    </row>
    <row r="294" spans="1:6" ht="12.75">
      <c r="A294" s="202"/>
      <c r="B294" s="13">
        <v>4400</v>
      </c>
      <c r="C294" s="81" t="s">
        <v>156</v>
      </c>
      <c r="D294" s="60">
        <v>43200</v>
      </c>
      <c r="E294" s="60">
        <v>19168.68</v>
      </c>
      <c r="F294" s="70">
        <f t="shared" si="2"/>
        <v>44.371944444444445</v>
      </c>
    </row>
    <row r="295" spans="1:6" ht="12.75">
      <c r="A295" s="202"/>
      <c r="B295" s="13">
        <v>4410</v>
      </c>
      <c r="C295" s="81" t="s">
        <v>17</v>
      </c>
      <c r="D295" s="60">
        <v>3000</v>
      </c>
      <c r="E295" s="60">
        <v>953.7</v>
      </c>
      <c r="F295" s="60">
        <f t="shared" si="2"/>
        <v>31.790000000000003</v>
      </c>
    </row>
    <row r="296" spans="1:6" ht="12.75">
      <c r="A296" s="202"/>
      <c r="B296" s="13">
        <v>4430</v>
      </c>
      <c r="C296" s="81" t="s">
        <v>18</v>
      </c>
      <c r="D296" s="60">
        <v>6000</v>
      </c>
      <c r="E296" s="60">
        <v>1293</v>
      </c>
      <c r="F296" s="60">
        <f t="shared" si="2"/>
        <v>21.55</v>
      </c>
    </row>
    <row r="297" spans="1:6" ht="12.75">
      <c r="A297" s="202"/>
      <c r="B297" s="13">
        <v>4440</v>
      </c>
      <c r="C297" s="81" t="s">
        <v>19</v>
      </c>
      <c r="D297" s="60">
        <v>25284</v>
      </c>
      <c r="E297" s="60">
        <v>18963</v>
      </c>
      <c r="F297" s="60">
        <f t="shared" si="2"/>
        <v>75</v>
      </c>
    </row>
    <row r="298" spans="1:6" ht="12.75">
      <c r="A298" s="203"/>
      <c r="B298" s="206">
        <v>4700</v>
      </c>
      <c r="C298" s="142" t="s">
        <v>141</v>
      </c>
      <c r="D298" s="73">
        <v>1650</v>
      </c>
      <c r="E298" s="73">
        <v>0</v>
      </c>
      <c r="F298" s="73">
        <f t="shared" si="2"/>
        <v>0</v>
      </c>
    </row>
    <row r="299" spans="1:6" ht="12.75">
      <c r="A299" s="141"/>
      <c r="B299" s="39"/>
      <c r="C299" s="142" t="s">
        <v>142</v>
      </c>
      <c r="D299" s="73"/>
      <c r="E299" s="73"/>
      <c r="F299" s="73"/>
    </row>
    <row r="300" spans="1:6" ht="12.75">
      <c r="A300" s="203"/>
      <c r="B300" s="20">
        <v>4740</v>
      </c>
      <c r="C300" s="138" t="s">
        <v>143</v>
      </c>
      <c r="D300" s="70">
        <v>1035</v>
      </c>
      <c r="E300" s="70">
        <v>0</v>
      </c>
      <c r="F300" s="70">
        <f>(E300/D300*100)</f>
        <v>0</v>
      </c>
    </row>
    <row r="301" spans="1:6" ht="12.75">
      <c r="A301" s="141"/>
      <c r="B301" s="39"/>
      <c r="C301" s="80" t="s">
        <v>144</v>
      </c>
      <c r="D301" s="73"/>
      <c r="E301" s="73"/>
      <c r="F301" s="73"/>
    </row>
    <row r="302" spans="1:6" ht="12.75">
      <c r="A302" s="203"/>
      <c r="B302" s="20">
        <v>4750</v>
      </c>
      <c r="C302" s="138" t="s">
        <v>145</v>
      </c>
      <c r="D302" s="70">
        <v>5254</v>
      </c>
      <c r="E302" s="70">
        <v>3169.4</v>
      </c>
      <c r="F302" s="70">
        <f>(E302/D302*100)</f>
        <v>60.32356299961934</v>
      </c>
    </row>
    <row r="303" spans="1:6" ht="12.75">
      <c r="A303" s="204"/>
      <c r="B303" s="24"/>
      <c r="C303" s="135" t="s">
        <v>146</v>
      </c>
      <c r="D303" s="74"/>
      <c r="E303" s="74"/>
      <c r="F303" s="74"/>
    </row>
    <row r="304" spans="1:6" ht="12.75">
      <c r="A304" s="193">
        <v>80110</v>
      </c>
      <c r="B304" s="16"/>
      <c r="C304" s="17" t="s">
        <v>59</v>
      </c>
      <c r="D304" s="78">
        <f>SUM(D305:D311)</f>
        <v>809447</v>
      </c>
      <c r="E304" s="78">
        <f>SUM(E305:E311)</f>
        <v>413604.6699999999</v>
      </c>
      <c r="F304" s="78">
        <f t="shared" si="2"/>
        <v>51.09718980983312</v>
      </c>
    </row>
    <row r="305" spans="1:6" ht="12.75">
      <c r="A305" s="203"/>
      <c r="B305" s="20">
        <v>3020</v>
      </c>
      <c r="C305" s="22" t="s">
        <v>109</v>
      </c>
      <c r="D305" s="70">
        <v>24563</v>
      </c>
      <c r="E305" s="70">
        <v>11037.48</v>
      </c>
      <c r="F305" s="70">
        <f t="shared" si="2"/>
        <v>44.93539062818059</v>
      </c>
    </row>
    <row r="306" spans="1:6" ht="12.75">
      <c r="A306" s="202"/>
      <c r="B306" s="13">
        <v>4010</v>
      </c>
      <c r="C306" s="81" t="s">
        <v>8</v>
      </c>
      <c r="D306" s="60">
        <v>540517</v>
      </c>
      <c r="E306" s="60">
        <v>251595.94</v>
      </c>
      <c r="F306" s="60">
        <f t="shared" si="2"/>
        <v>46.54727603387128</v>
      </c>
    </row>
    <row r="307" spans="1:6" ht="12.75">
      <c r="A307" s="202"/>
      <c r="B307" s="13">
        <v>4040</v>
      </c>
      <c r="C307" s="81" t="s">
        <v>11</v>
      </c>
      <c r="D307" s="60">
        <v>38417</v>
      </c>
      <c r="E307" s="60">
        <v>37600.28</v>
      </c>
      <c r="F307" s="60">
        <f t="shared" si="2"/>
        <v>97.87406616862326</v>
      </c>
    </row>
    <row r="308" spans="1:6" ht="12.75">
      <c r="A308" s="202"/>
      <c r="B308" s="13">
        <v>4110</v>
      </c>
      <c r="C308" s="81" t="s">
        <v>12</v>
      </c>
      <c r="D308" s="60">
        <v>92885</v>
      </c>
      <c r="E308" s="60">
        <v>42644.97</v>
      </c>
      <c r="F308" s="60">
        <f t="shared" si="2"/>
        <v>45.911578834042096</v>
      </c>
    </row>
    <row r="309" spans="1:6" ht="12.75">
      <c r="A309" s="202"/>
      <c r="B309" s="13">
        <v>4120</v>
      </c>
      <c r="C309" s="81" t="s">
        <v>13</v>
      </c>
      <c r="D309" s="60">
        <v>14952</v>
      </c>
      <c r="E309" s="60">
        <v>6562.14</v>
      </c>
      <c r="F309" s="60">
        <f t="shared" si="2"/>
        <v>43.888041733547354</v>
      </c>
    </row>
    <row r="310" spans="1:6" ht="12.75">
      <c r="A310" s="202"/>
      <c r="B310" s="13">
        <v>4300</v>
      </c>
      <c r="C310" s="81" t="s">
        <v>7</v>
      </c>
      <c r="D310" s="60">
        <v>58743</v>
      </c>
      <c r="E310" s="60">
        <v>34635.86</v>
      </c>
      <c r="F310" s="60">
        <f t="shared" si="2"/>
        <v>58.96168054066017</v>
      </c>
    </row>
    <row r="311" spans="1:6" ht="12.75">
      <c r="A311" s="202"/>
      <c r="B311" s="13">
        <v>4440</v>
      </c>
      <c r="C311" s="81" t="s">
        <v>19</v>
      </c>
      <c r="D311" s="60">
        <v>39370</v>
      </c>
      <c r="E311" s="60">
        <v>29528</v>
      </c>
      <c r="F311" s="60">
        <f t="shared" si="2"/>
        <v>75.00127000254001</v>
      </c>
    </row>
    <row r="312" spans="1:6" ht="12.75">
      <c r="A312" s="193">
        <v>80111</v>
      </c>
      <c r="B312" s="16"/>
      <c r="C312" s="17" t="s">
        <v>60</v>
      </c>
      <c r="D312" s="78">
        <f>SUM(D313:D317)</f>
        <v>511335</v>
      </c>
      <c r="E312" s="78">
        <f>SUM(E313:E317)</f>
        <v>264568.88</v>
      </c>
      <c r="F312" s="78">
        <f t="shared" si="2"/>
        <v>51.74081179657172</v>
      </c>
    </row>
    <row r="313" spans="1:6" ht="12.75">
      <c r="A313" s="202"/>
      <c r="B313" s="13">
        <v>4010</v>
      </c>
      <c r="C313" s="81" t="s">
        <v>8</v>
      </c>
      <c r="D313" s="60">
        <v>387555</v>
      </c>
      <c r="E313" s="60">
        <v>183605.72</v>
      </c>
      <c r="F313" s="60">
        <f t="shared" si="2"/>
        <v>47.37539704042007</v>
      </c>
    </row>
    <row r="314" spans="1:6" ht="12.75">
      <c r="A314" s="202"/>
      <c r="B314" s="13">
        <v>4040</v>
      </c>
      <c r="C314" s="81" t="s">
        <v>11</v>
      </c>
      <c r="D314" s="60">
        <v>28509</v>
      </c>
      <c r="E314" s="60">
        <v>26723.66</v>
      </c>
      <c r="F314" s="60">
        <f t="shared" si="2"/>
        <v>93.7376267143709</v>
      </c>
    </row>
    <row r="315" spans="1:6" ht="12.75">
      <c r="A315" s="202"/>
      <c r="B315" s="13">
        <v>4110</v>
      </c>
      <c r="C315" s="81" t="s">
        <v>12</v>
      </c>
      <c r="D315" s="60">
        <v>64241</v>
      </c>
      <c r="E315" s="60">
        <v>32068.89</v>
      </c>
      <c r="F315" s="60">
        <f t="shared" si="2"/>
        <v>49.919661898164726</v>
      </c>
    </row>
    <row r="316" spans="1:6" ht="12.75">
      <c r="A316" s="202"/>
      <c r="B316" s="13">
        <v>4120</v>
      </c>
      <c r="C316" s="81" t="s">
        <v>13</v>
      </c>
      <c r="D316" s="60">
        <v>10194</v>
      </c>
      <c r="E316" s="60">
        <v>5071.61</v>
      </c>
      <c r="F316" s="60">
        <f t="shared" si="2"/>
        <v>49.750931920737685</v>
      </c>
    </row>
    <row r="317" spans="1:6" ht="12.75">
      <c r="A317" s="202"/>
      <c r="B317" s="13">
        <v>4440</v>
      </c>
      <c r="C317" s="81" t="s">
        <v>19</v>
      </c>
      <c r="D317" s="60">
        <v>20836</v>
      </c>
      <c r="E317" s="60">
        <v>17099</v>
      </c>
      <c r="F317" s="60">
        <f t="shared" si="2"/>
        <v>82.06469571894797</v>
      </c>
    </row>
    <row r="318" spans="1:6" ht="12.75">
      <c r="A318" s="193">
        <v>80120</v>
      </c>
      <c r="B318" s="16"/>
      <c r="C318" s="17" t="s">
        <v>61</v>
      </c>
      <c r="D318" s="78">
        <f>SUM(D319:D342)</f>
        <v>3649168</v>
      </c>
      <c r="E318" s="78">
        <f>SUM(E319:E342)</f>
        <v>1833275.7599999998</v>
      </c>
      <c r="F318" s="78">
        <f t="shared" si="2"/>
        <v>50.23818470402019</v>
      </c>
    </row>
    <row r="319" spans="1:6" ht="12.75">
      <c r="A319" s="203"/>
      <c r="B319" s="20">
        <v>3020</v>
      </c>
      <c r="C319" s="22" t="s">
        <v>109</v>
      </c>
      <c r="D319" s="73">
        <v>21737</v>
      </c>
      <c r="E319" s="73">
        <v>4381.28</v>
      </c>
      <c r="F319" s="73">
        <f t="shared" si="2"/>
        <v>20.15586327460091</v>
      </c>
    </row>
    <row r="320" spans="1:6" ht="12.75">
      <c r="A320" s="202"/>
      <c r="B320" s="13">
        <v>4010</v>
      </c>
      <c r="C320" s="81" t="s">
        <v>8</v>
      </c>
      <c r="D320" s="60">
        <v>2607302</v>
      </c>
      <c r="E320" s="60">
        <v>1174755.51</v>
      </c>
      <c r="F320" s="60">
        <f t="shared" si="2"/>
        <v>45.05636516214846</v>
      </c>
    </row>
    <row r="321" spans="1:6" ht="12.75">
      <c r="A321" s="202"/>
      <c r="B321" s="13">
        <v>4040</v>
      </c>
      <c r="C321" s="81" t="s">
        <v>11</v>
      </c>
      <c r="D321" s="60">
        <v>186693</v>
      </c>
      <c r="E321" s="60">
        <v>184336.92</v>
      </c>
      <c r="F321" s="60">
        <f t="shared" si="2"/>
        <v>98.73799231894073</v>
      </c>
    </row>
    <row r="322" spans="1:6" ht="12.75">
      <c r="A322" s="202"/>
      <c r="B322" s="13">
        <v>4110</v>
      </c>
      <c r="C322" s="81" t="s">
        <v>12</v>
      </c>
      <c r="D322" s="60">
        <v>420027</v>
      </c>
      <c r="E322" s="60">
        <v>194032.65</v>
      </c>
      <c r="F322" s="60">
        <f t="shared" si="2"/>
        <v>46.19528030340906</v>
      </c>
    </row>
    <row r="323" spans="1:6" ht="12.75">
      <c r="A323" s="202"/>
      <c r="B323" s="13">
        <v>4120</v>
      </c>
      <c r="C323" s="81" t="s">
        <v>13</v>
      </c>
      <c r="D323" s="60">
        <v>65978</v>
      </c>
      <c r="E323" s="60">
        <v>30788.8</v>
      </c>
      <c r="F323" s="60">
        <f t="shared" si="2"/>
        <v>46.66525205371487</v>
      </c>
    </row>
    <row r="324" spans="1:6" ht="12.75">
      <c r="A324" s="202"/>
      <c r="B324" s="13">
        <v>4210</v>
      </c>
      <c r="C324" s="81" t="s">
        <v>14</v>
      </c>
      <c r="D324" s="60">
        <v>36500</v>
      </c>
      <c r="E324" s="60">
        <v>20176.7</v>
      </c>
      <c r="F324" s="60">
        <f t="shared" si="2"/>
        <v>55.27863013698631</v>
      </c>
    </row>
    <row r="325" spans="1:6" ht="12.75">
      <c r="A325" s="203"/>
      <c r="B325" s="20">
        <v>4240</v>
      </c>
      <c r="C325" s="138" t="s">
        <v>165</v>
      </c>
      <c r="D325" s="70">
        <v>2715</v>
      </c>
      <c r="E325" s="70">
        <v>784.17</v>
      </c>
      <c r="F325" s="70">
        <f t="shared" si="2"/>
        <v>28.882872928176795</v>
      </c>
    </row>
    <row r="326" spans="1:6" ht="12.75">
      <c r="A326" s="204"/>
      <c r="B326" s="24"/>
      <c r="C326" s="135" t="s">
        <v>56</v>
      </c>
      <c r="D326" s="74"/>
      <c r="E326" s="74"/>
      <c r="F326" s="74"/>
    </row>
    <row r="327" spans="1:6" ht="12.75">
      <c r="A327" s="202"/>
      <c r="B327" s="13">
        <v>4260</v>
      </c>
      <c r="C327" s="81" t="s">
        <v>15</v>
      </c>
      <c r="D327" s="60">
        <v>99610</v>
      </c>
      <c r="E327" s="60">
        <v>61548.98</v>
      </c>
      <c r="F327" s="60">
        <f t="shared" si="2"/>
        <v>61.78996084730449</v>
      </c>
    </row>
    <row r="328" spans="1:6" ht="12.75">
      <c r="A328" s="202"/>
      <c r="B328" s="13">
        <v>4270</v>
      </c>
      <c r="C328" s="81" t="s">
        <v>16</v>
      </c>
      <c r="D328" s="60">
        <v>40214</v>
      </c>
      <c r="E328" s="60">
        <v>40000</v>
      </c>
      <c r="F328" s="60">
        <f t="shared" si="2"/>
        <v>99.46784701845128</v>
      </c>
    </row>
    <row r="329" spans="1:6" ht="12.75">
      <c r="A329" s="202"/>
      <c r="B329" s="13">
        <v>4280</v>
      </c>
      <c r="C329" s="81" t="s">
        <v>28</v>
      </c>
      <c r="D329" s="60">
        <v>1340</v>
      </c>
      <c r="E329" s="60">
        <v>0</v>
      </c>
      <c r="F329" s="60">
        <f t="shared" si="2"/>
        <v>0</v>
      </c>
    </row>
    <row r="330" spans="1:6" ht="12.75">
      <c r="A330" s="202"/>
      <c r="B330" s="13">
        <v>4300</v>
      </c>
      <c r="C330" s="81" t="s">
        <v>7</v>
      </c>
      <c r="D330" s="60">
        <v>6350</v>
      </c>
      <c r="E330" s="60">
        <v>5522.72</v>
      </c>
      <c r="F330" s="60">
        <f t="shared" si="2"/>
        <v>86.97196850393702</v>
      </c>
    </row>
    <row r="331" spans="1:6" ht="12.75">
      <c r="A331" s="202"/>
      <c r="B331" s="13">
        <v>4350</v>
      </c>
      <c r="C331" s="81" t="s">
        <v>102</v>
      </c>
      <c r="D331" s="60">
        <v>2180</v>
      </c>
      <c r="E331" s="60">
        <v>1156.56</v>
      </c>
      <c r="F331" s="60">
        <f t="shared" si="2"/>
        <v>53.053211009174305</v>
      </c>
    </row>
    <row r="332" spans="1:6" ht="12.75">
      <c r="A332" s="203"/>
      <c r="B332" s="20">
        <v>4360</v>
      </c>
      <c r="C332" s="138" t="s">
        <v>138</v>
      </c>
      <c r="D332" s="70">
        <v>720</v>
      </c>
      <c r="E332" s="70">
        <v>360</v>
      </c>
      <c r="F332" s="70">
        <f>(E332/D332*100)</f>
        <v>50</v>
      </c>
    </row>
    <row r="333" spans="1:6" ht="12.75">
      <c r="A333" s="141"/>
      <c r="B333" s="39"/>
      <c r="C333" s="80" t="s">
        <v>139</v>
      </c>
      <c r="D333" s="73"/>
      <c r="E333" s="73"/>
      <c r="F333" s="73"/>
    </row>
    <row r="334" spans="1:6" ht="12.75">
      <c r="A334" s="203"/>
      <c r="B334" s="20">
        <v>4370</v>
      </c>
      <c r="C334" s="138" t="s">
        <v>138</v>
      </c>
      <c r="D334" s="70">
        <v>4200</v>
      </c>
      <c r="E334" s="70">
        <v>1526.38</v>
      </c>
      <c r="F334" s="70">
        <f>(E334/D334*100)</f>
        <v>36.34238095238096</v>
      </c>
    </row>
    <row r="335" spans="1:6" ht="12.75">
      <c r="A335" s="204"/>
      <c r="B335" s="24"/>
      <c r="C335" s="135" t="s">
        <v>140</v>
      </c>
      <c r="D335" s="74"/>
      <c r="E335" s="74"/>
      <c r="F335" s="74"/>
    </row>
    <row r="336" spans="1:6" ht="12.75">
      <c r="A336" s="204"/>
      <c r="B336" s="24">
        <v>4410</v>
      </c>
      <c r="C336" s="81" t="s">
        <v>17</v>
      </c>
      <c r="D336" s="60">
        <v>11720</v>
      </c>
      <c r="E336" s="74">
        <v>7660.09</v>
      </c>
      <c r="F336" s="74"/>
    </row>
    <row r="337" spans="1:6" ht="12.75">
      <c r="A337" s="202"/>
      <c r="B337" s="13">
        <v>4430</v>
      </c>
      <c r="C337" s="81" t="s">
        <v>18</v>
      </c>
      <c r="D337" s="60">
        <v>1400</v>
      </c>
      <c r="E337" s="60">
        <v>764</v>
      </c>
      <c r="F337" s="60">
        <f t="shared" si="2"/>
        <v>54.57142857142857</v>
      </c>
    </row>
    <row r="338" spans="1:6" ht="12.75">
      <c r="A338" s="202"/>
      <c r="B338" s="20">
        <v>4440</v>
      </c>
      <c r="C338" s="81" t="s">
        <v>19</v>
      </c>
      <c r="D338" s="60">
        <v>138812</v>
      </c>
      <c r="E338" s="60">
        <v>104109</v>
      </c>
      <c r="F338" s="60">
        <f t="shared" si="2"/>
        <v>75</v>
      </c>
    </row>
    <row r="339" spans="1:6" ht="12.75">
      <c r="A339" s="203"/>
      <c r="B339" s="20">
        <v>4740</v>
      </c>
      <c r="C339" s="138" t="s">
        <v>143</v>
      </c>
      <c r="D339" s="70">
        <v>520</v>
      </c>
      <c r="E339" s="70">
        <v>238</v>
      </c>
      <c r="F339" s="70">
        <f t="shared" si="2"/>
        <v>45.76923076923077</v>
      </c>
    </row>
    <row r="340" spans="1:6" ht="12.75">
      <c r="A340" s="141"/>
      <c r="B340" s="39"/>
      <c r="C340" s="80" t="s">
        <v>144</v>
      </c>
      <c r="D340" s="73"/>
      <c r="E340" s="73"/>
      <c r="F340" s="73"/>
    </row>
    <row r="341" spans="1:6" ht="12.75">
      <c r="A341" s="203"/>
      <c r="B341" s="20">
        <v>4750</v>
      </c>
      <c r="C341" s="138" t="s">
        <v>145</v>
      </c>
      <c r="D341" s="70">
        <v>1150</v>
      </c>
      <c r="E341" s="70">
        <v>1134</v>
      </c>
      <c r="F341" s="70">
        <f>(E341/D341*100)</f>
        <v>98.60869565217392</v>
      </c>
    </row>
    <row r="342" spans="1:6" ht="12.75">
      <c r="A342" s="204"/>
      <c r="B342" s="24"/>
      <c r="C342" s="135" t="s">
        <v>146</v>
      </c>
      <c r="D342" s="74"/>
      <c r="E342" s="74"/>
      <c r="F342" s="74"/>
    </row>
    <row r="343" spans="1:6" ht="12.75">
      <c r="A343" s="193">
        <v>80130</v>
      </c>
      <c r="B343" s="16"/>
      <c r="C343" s="17" t="s">
        <v>62</v>
      </c>
      <c r="D343" s="158">
        <f>SUM(D344:D376)</f>
        <v>4238663</v>
      </c>
      <c r="E343" s="158">
        <f>SUM(E344:E376)</f>
        <v>2114148.5</v>
      </c>
      <c r="F343" s="78">
        <f t="shared" si="2"/>
        <v>49.87772087566292</v>
      </c>
    </row>
    <row r="344" spans="1:6" ht="12.75">
      <c r="A344" s="203"/>
      <c r="B344" s="20">
        <v>2540</v>
      </c>
      <c r="C344" s="138" t="s">
        <v>63</v>
      </c>
      <c r="D344" s="70">
        <v>325240</v>
      </c>
      <c r="E344" s="70">
        <v>79229</v>
      </c>
      <c r="F344" s="70">
        <f t="shared" si="2"/>
        <v>24.360164801377444</v>
      </c>
    </row>
    <row r="345" spans="1:6" ht="12.75">
      <c r="A345" s="204"/>
      <c r="B345" s="24"/>
      <c r="C345" s="135" t="s">
        <v>98</v>
      </c>
      <c r="D345" s="74"/>
      <c r="E345" s="74"/>
      <c r="F345" s="74"/>
    </row>
    <row r="346" spans="1:6" ht="12.75">
      <c r="A346" s="203"/>
      <c r="B346" s="20">
        <v>3020</v>
      </c>
      <c r="C346" s="22" t="s">
        <v>109</v>
      </c>
      <c r="D346" s="70">
        <v>59979</v>
      </c>
      <c r="E346" s="70">
        <v>25388.97</v>
      </c>
      <c r="F346" s="70">
        <f t="shared" si="2"/>
        <v>42.32976541789626</v>
      </c>
    </row>
    <row r="347" spans="1:6" ht="12.75">
      <c r="A347" s="202"/>
      <c r="B347" s="13">
        <v>4010</v>
      </c>
      <c r="C347" s="81" t="s">
        <v>8</v>
      </c>
      <c r="D347" s="60">
        <v>2638357</v>
      </c>
      <c r="E347" s="97">
        <v>1247544.81</v>
      </c>
      <c r="F347" s="60">
        <f t="shared" si="2"/>
        <v>47.28491292118542</v>
      </c>
    </row>
    <row r="348" spans="1:6" ht="12.75">
      <c r="A348" s="202"/>
      <c r="B348" s="13">
        <v>4040</v>
      </c>
      <c r="C348" s="81" t="s">
        <v>11</v>
      </c>
      <c r="D348" s="60">
        <v>212702</v>
      </c>
      <c r="E348" s="60">
        <v>201294.7</v>
      </c>
      <c r="F348" s="60">
        <f t="shared" si="2"/>
        <v>94.6369568692349</v>
      </c>
    </row>
    <row r="349" spans="1:6" ht="12.75">
      <c r="A349" s="202"/>
      <c r="B349" s="13">
        <v>4110</v>
      </c>
      <c r="C349" s="81" t="s">
        <v>12</v>
      </c>
      <c r="D349" s="60">
        <v>423020</v>
      </c>
      <c r="E349" s="60">
        <v>221191.31</v>
      </c>
      <c r="F349" s="60">
        <f t="shared" si="2"/>
        <v>52.288617559453456</v>
      </c>
    </row>
    <row r="350" spans="1:6" ht="12.75">
      <c r="A350" s="202"/>
      <c r="B350" s="13">
        <v>4120</v>
      </c>
      <c r="C350" s="81" t="s">
        <v>13</v>
      </c>
      <c r="D350" s="60">
        <v>66705</v>
      </c>
      <c r="E350" s="60">
        <v>35334.32</v>
      </c>
      <c r="F350" s="60">
        <f t="shared" si="2"/>
        <v>52.97102166254404</v>
      </c>
    </row>
    <row r="351" spans="1:6" ht="12.75">
      <c r="A351" s="141"/>
      <c r="B351" s="39">
        <v>4140</v>
      </c>
      <c r="C351" s="80" t="s">
        <v>178</v>
      </c>
      <c r="D351" s="73">
        <v>8400</v>
      </c>
      <c r="E351" s="73">
        <v>1734</v>
      </c>
      <c r="F351" s="73">
        <f t="shared" si="2"/>
        <v>20.642857142857142</v>
      </c>
    </row>
    <row r="352" spans="1:6" ht="12.75">
      <c r="A352" s="204"/>
      <c r="B352" s="24"/>
      <c r="C352" s="135" t="s">
        <v>179</v>
      </c>
      <c r="D352" s="74"/>
      <c r="E352" s="74"/>
      <c r="F352" s="74"/>
    </row>
    <row r="353" spans="1:6" ht="12.75">
      <c r="A353" s="204"/>
      <c r="B353" s="24">
        <v>4170</v>
      </c>
      <c r="C353" s="135" t="s">
        <v>101</v>
      </c>
      <c r="D353" s="74">
        <v>33750</v>
      </c>
      <c r="E353" s="74">
        <v>21672.9</v>
      </c>
      <c r="F353" s="74">
        <f t="shared" si="2"/>
        <v>64.21600000000001</v>
      </c>
    </row>
    <row r="354" spans="1:6" ht="12.75">
      <c r="A354" s="202"/>
      <c r="B354" s="13">
        <v>4210</v>
      </c>
      <c r="C354" s="81" t="s">
        <v>14</v>
      </c>
      <c r="D354" s="60">
        <v>77083</v>
      </c>
      <c r="E354" s="60">
        <v>34148.73</v>
      </c>
      <c r="F354" s="60">
        <f t="shared" si="2"/>
        <v>44.30124670809388</v>
      </c>
    </row>
    <row r="355" spans="1:6" ht="12.75">
      <c r="A355" s="203"/>
      <c r="B355" s="20">
        <v>4240</v>
      </c>
      <c r="C355" s="138" t="s">
        <v>57</v>
      </c>
      <c r="D355" s="70">
        <v>11299</v>
      </c>
      <c r="E355" s="70">
        <v>8510.6</v>
      </c>
      <c r="F355" s="70">
        <f t="shared" si="2"/>
        <v>75.32170988583061</v>
      </c>
    </row>
    <row r="356" spans="1:6" ht="12.75">
      <c r="A356" s="204"/>
      <c r="B356" s="24"/>
      <c r="C356" s="135" t="s">
        <v>56</v>
      </c>
      <c r="D356" s="74"/>
      <c r="E356" s="74"/>
      <c r="F356" s="74"/>
    </row>
    <row r="357" spans="1:6" ht="12.75">
      <c r="A357" s="202"/>
      <c r="B357" s="13">
        <v>4260</v>
      </c>
      <c r="C357" s="81" t="s">
        <v>15</v>
      </c>
      <c r="D357" s="60">
        <v>78589</v>
      </c>
      <c r="E357" s="60">
        <v>67717.81</v>
      </c>
      <c r="F357" s="60">
        <f t="shared" si="2"/>
        <v>86.16703355431422</v>
      </c>
    </row>
    <row r="358" spans="1:6" ht="12.75">
      <c r="A358" s="202"/>
      <c r="B358" s="13">
        <v>4270</v>
      </c>
      <c r="C358" s="81" t="s">
        <v>16</v>
      </c>
      <c r="D358" s="60">
        <v>1831</v>
      </c>
      <c r="E358" s="60">
        <v>0</v>
      </c>
      <c r="F358" s="60">
        <f t="shared" si="2"/>
        <v>0</v>
      </c>
    </row>
    <row r="359" spans="1:6" ht="12.75">
      <c r="A359" s="202"/>
      <c r="B359" s="13">
        <v>4280</v>
      </c>
      <c r="C359" s="81" t="s">
        <v>28</v>
      </c>
      <c r="D359" s="60">
        <v>1900</v>
      </c>
      <c r="E359" s="60">
        <v>1280</v>
      </c>
      <c r="F359" s="60">
        <f t="shared" si="2"/>
        <v>67.36842105263158</v>
      </c>
    </row>
    <row r="360" spans="1:6" ht="12.75">
      <c r="A360" s="202"/>
      <c r="B360" s="13">
        <v>4300</v>
      </c>
      <c r="C360" s="81" t="s">
        <v>7</v>
      </c>
      <c r="D360" s="60">
        <v>56296</v>
      </c>
      <c r="E360" s="60">
        <v>45381.76</v>
      </c>
      <c r="F360" s="60">
        <f t="shared" si="2"/>
        <v>80.61276111979538</v>
      </c>
    </row>
    <row r="361" spans="1:6" ht="12.75">
      <c r="A361" s="202"/>
      <c r="B361" s="13">
        <v>4350</v>
      </c>
      <c r="C361" s="81" t="s">
        <v>123</v>
      </c>
      <c r="D361" s="60">
        <v>3089</v>
      </c>
      <c r="E361" s="60">
        <v>1570.39</v>
      </c>
      <c r="F361" s="60">
        <f t="shared" si="2"/>
        <v>50.83813531887343</v>
      </c>
    </row>
    <row r="362" spans="1:6" ht="12.75">
      <c r="A362" s="203"/>
      <c r="B362" s="20">
        <v>4360</v>
      </c>
      <c r="C362" s="138" t="s">
        <v>138</v>
      </c>
      <c r="D362" s="70">
        <v>3223</v>
      </c>
      <c r="E362" s="70">
        <v>1645.73</v>
      </c>
      <c r="F362" s="70">
        <f>(E362/D362*100)</f>
        <v>51.06205398696866</v>
      </c>
    </row>
    <row r="363" spans="1:6" ht="12.75">
      <c r="A363" s="141"/>
      <c r="B363" s="39"/>
      <c r="C363" s="80" t="s">
        <v>139</v>
      </c>
      <c r="D363" s="73"/>
      <c r="E363" s="73"/>
      <c r="F363" s="73"/>
    </row>
    <row r="364" spans="1:6" ht="12.75">
      <c r="A364" s="203"/>
      <c r="B364" s="20">
        <v>4370</v>
      </c>
      <c r="C364" s="138" t="s">
        <v>138</v>
      </c>
      <c r="D364" s="70">
        <v>13908</v>
      </c>
      <c r="E364" s="70">
        <v>5950.75</v>
      </c>
      <c r="F364" s="70">
        <f>(E364/D364*100)</f>
        <v>42.78652574058096</v>
      </c>
    </row>
    <row r="365" spans="1:6" ht="12.75">
      <c r="A365" s="204"/>
      <c r="B365" s="24"/>
      <c r="C365" s="135" t="s">
        <v>140</v>
      </c>
      <c r="D365" s="74"/>
      <c r="E365" s="74"/>
      <c r="F365" s="74"/>
    </row>
    <row r="366" spans="1:6" ht="12.75">
      <c r="A366" s="202"/>
      <c r="B366" s="13">
        <v>4410</v>
      </c>
      <c r="C366" s="81" t="s">
        <v>17</v>
      </c>
      <c r="D366" s="60">
        <v>5939</v>
      </c>
      <c r="E366" s="60">
        <v>2838.64</v>
      </c>
      <c r="F366" s="60">
        <f t="shared" si="2"/>
        <v>47.796598753998985</v>
      </c>
    </row>
    <row r="367" spans="1:6" ht="12.75">
      <c r="A367" s="204"/>
      <c r="B367" s="24">
        <v>4430</v>
      </c>
      <c r="C367" s="135" t="s">
        <v>18</v>
      </c>
      <c r="D367" s="74">
        <v>8003</v>
      </c>
      <c r="E367" s="74">
        <v>5284</v>
      </c>
      <c r="F367" s="74">
        <f t="shared" si="2"/>
        <v>66.02524053479945</v>
      </c>
    </row>
    <row r="368" spans="1:6" ht="12.75">
      <c r="A368" s="202"/>
      <c r="B368" s="13">
        <v>4440</v>
      </c>
      <c r="C368" s="81" t="s">
        <v>19</v>
      </c>
      <c r="D368" s="60">
        <v>135396</v>
      </c>
      <c r="E368" s="60">
        <v>101547</v>
      </c>
      <c r="F368" s="60">
        <f t="shared" si="2"/>
        <v>75</v>
      </c>
    </row>
    <row r="369" spans="1:6" ht="12.75">
      <c r="A369" s="202"/>
      <c r="B369" s="13">
        <v>4480</v>
      </c>
      <c r="C369" s="81" t="s">
        <v>20</v>
      </c>
      <c r="D369" s="60">
        <v>1430</v>
      </c>
      <c r="E369" s="60">
        <v>822</v>
      </c>
      <c r="F369" s="60">
        <f t="shared" si="2"/>
        <v>57.48251748251748</v>
      </c>
    </row>
    <row r="370" spans="1:6" ht="12.75">
      <c r="A370" s="141"/>
      <c r="B370" s="39">
        <v>4700</v>
      </c>
      <c r="C370" s="80" t="s">
        <v>141</v>
      </c>
      <c r="D370" s="73">
        <v>5500</v>
      </c>
      <c r="E370" s="73">
        <v>850</v>
      </c>
      <c r="F370" s="73">
        <f t="shared" si="2"/>
        <v>15.454545454545453</v>
      </c>
    </row>
    <row r="371" spans="1:6" ht="12.75">
      <c r="A371" s="204"/>
      <c r="B371" s="24"/>
      <c r="C371" s="135" t="s">
        <v>142</v>
      </c>
      <c r="D371" s="74"/>
      <c r="E371" s="74"/>
      <c r="F371" s="74"/>
    </row>
    <row r="372" spans="1:6" ht="12.75">
      <c r="A372" s="141"/>
      <c r="B372" s="39">
        <v>4740</v>
      </c>
      <c r="C372" s="80" t="s">
        <v>143</v>
      </c>
      <c r="D372" s="73">
        <v>1000</v>
      </c>
      <c r="E372" s="73">
        <v>581.87</v>
      </c>
      <c r="F372" s="73">
        <f>(E372/D372*100)</f>
        <v>58.187</v>
      </c>
    </row>
    <row r="373" spans="1:6" ht="12.75">
      <c r="A373" s="204"/>
      <c r="B373" s="24"/>
      <c r="C373" s="135" t="s">
        <v>144</v>
      </c>
      <c r="D373" s="74"/>
      <c r="E373" s="74"/>
      <c r="F373" s="74"/>
    </row>
    <row r="374" spans="1:6" ht="12.75">
      <c r="A374" s="141"/>
      <c r="B374" s="39">
        <v>4750</v>
      </c>
      <c r="C374" s="80" t="s">
        <v>145</v>
      </c>
      <c r="D374" s="73">
        <v>7500</v>
      </c>
      <c r="E374" s="73">
        <v>2629.21</v>
      </c>
      <c r="F374" s="73">
        <f>(E374/D374*100)</f>
        <v>35.056133333333335</v>
      </c>
    </row>
    <row r="375" spans="1:6" ht="12.75">
      <c r="A375" s="204"/>
      <c r="B375" s="24"/>
      <c r="C375" s="135" t="s">
        <v>146</v>
      </c>
      <c r="D375" s="74"/>
      <c r="E375" s="74"/>
      <c r="F375" s="74"/>
    </row>
    <row r="376" spans="1:6" ht="12.75">
      <c r="A376" s="202"/>
      <c r="B376" s="13">
        <v>6050</v>
      </c>
      <c r="C376" s="81" t="s">
        <v>31</v>
      </c>
      <c r="D376" s="60">
        <v>58524</v>
      </c>
      <c r="E376" s="60">
        <v>0</v>
      </c>
      <c r="F376" s="70">
        <f>(E376/D376*100)</f>
        <v>0</v>
      </c>
    </row>
    <row r="377" spans="1:6" ht="12.75">
      <c r="A377" s="193">
        <v>80134</v>
      </c>
      <c r="B377" s="16"/>
      <c r="C377" s="17" t="s">
        <v>64</v>
      </c>
      <c r="D377" s="78">
        <f>SUM(D378:D383)</f>
        <v>177046</v>
      </c>
      <c r="E377" s="78">
        <f>SUM(E378:E383)</f>
        <v>90711.9</v>
      </c>
      <c r="F377" s="78">
        <f t="shared" si="2"/>
        <v>51.236345356574</v>
      </c>
    </row>
    <row r="378" spans="1:6" ht="12.75">
      <c r="A378" s="202"/>
      <c r="B378" s="13">
        <v>4010</v>
      </c>
      <c r="C378" s="81" t="s">
        <v>8</v>
      </c>
      <c r="D378" s="60">
        <v>132554</v>
      </c>
      <c r="E378" s="60">
        <v>62485.47</v>
      </c>
      <c r="F378" s="60">
        <f t="shared" si="2"/>
        <v>47.139633658735306</v>
      </c>
    </row>
    <row r="379" spans="1:6" ht="12.75">
      <c r="A379" s="202"/>
      <c r="B379" s="13">
        <v>4040</v>
      </c>
      <c r="C379" s="81" t="s">
        <v>11</v>
      </c>
      <c r="D379" s="60">
        <v>9705</v>
      </c>
      <c r="E379" s="60">
        <v>9094.7</v>
      </c>
      <c r="F379" s="60">
        <f t="shared" si="2"/>
        <v>93.71148892323545</v>
      </c>
    </row>
    <row r="380" spans="1:6" ht="12.75">
      <c r="A380" s="202"/>
      <c r="B380" s="13">
        <v>4110</v>
      </c>
      <c r="C380" s="81" t="s">
        <v>12</v>
      </c>
      <c r="D380" s="60">
        <v>21965</v>
      </c>
      <c r="E380" s="60">
        <v>10913.79</v>
      </c>
      <c r="F380" s="60">
        <f t="shared" si="2"/>
        <v>49.687184156612794</v>
      </c>
    </row>
    <row r="381" spans="1:6" ht="12.75">
      <c r="A381" s="202"/>
      <c r="B381" s="13">
        <v>4120</v>
      </c>
      <c r="C381" s="81" t="s">
        <v>13</v>
      </c>
      <c r="D381" s="60">
        <v>3485</v>
      </c>
      <c r="E381" s="60">
        <v>1725.99</v>
      </c>
      <c r="F381" s="60">
        <f t="shared" si="2"/>
        <v>49.526255380200865</v>
      </c>
    </row>
    <row r="382" spans="1:6" ht="12.75">
      <c r="A382" s="202"/>
      <c r="B382" s="13">
        <v>4210</v>
      </c>
      <c r="C382" s="81" t="s">
        <v>14</v>
      </c>
      <c r="D382" s="60">
        <v>2246</v>
      </c>
      <c r="E382" s="60">
        <v>645.95</v>
      </c>
      <c r="F382" s="60">
        <f t="shared" si="2"/>
        <v>28.760017809439002</v>
      </c>
    </row>
    <row r="383" spans="1:6" ht="12.75">
      <c r="A383" s="202"/>
      <c r="B383" s="13">
        <v>4440</v>
      </c>
      <c r="C383" s="81" t="s">
        <v>19</v>
      </c>
      <c r="D383" s="60">
        <v>7091</v>
      </c>
      <c r="E383" s="60">
        <v>5846</v>
      </c>
      <c r="F383" s="60">
        <f t="shared" si="2"/>
        <v>82.44253278804118</v>
      </c>
    </row>
    <row r="384" spans="1:6" ht="12.75">
      <c r="A384" s="197">
        <v>80140</v>
      </c>
      <c r="B384" s="46"/>
      <c r="C384" s="47" t="s">
        <v>65</v>
      </c>
      <c r="D384" s="71">
        <f>SUM(D385:D411)</f>
        <v>1232279</v>
      </c>
      <c r="E384" s="71">
        <f>SUM(E385:E411)</f>
        <v>606067.21</v>
      </c>
      <c r="F384" s="71">
        <f t="shared" si="2"/>
        <v>49.18262909617059</v>
      </c>
    </row>
    <row r="385" spans="1:6" ht="12.75">
      <c r="A385" s="196"/>
      <c r="B385" s="10"/>
      <c r="C385" s="11" t="s">
        <v>66</v>
      </c>
      <c r="D385" s="77"/>
      <c r="E385" s="77"/>
      <c r="F385" s="77"/>
    </row>
    <row r="386" spans="1:6" ht="12.75">
      <c r="A386" s="203"/>
      <c r="B386" s="20">
        <v>3020</v>
      </c>
      <c r="C386" s="22" t="s">
        <v>109</v>
      </c>
      <c r="D386" s="70">
        <v>12955</v>
      </c>
      <c r="E386" s="70">
        <v>11692</v>
      </c>
      <c r="F386" s="70">
        <f>(E386/D386*100)</f>
        <v>90.25086839058278</v>
      </c>
    </row>
    <row r="387" spans="1:6" ht="12.75">
      <c r="A387" s="202"/>
      <c r="B387" s="13">
        <v>4010</v>
      </c>
      <c r="C387" s="81" t="s">
        <v>8</v>
      </c>
      <c r="D387" s="60">
        <v>752220</v>
      </c>
      <c r="E387" s="60">
        <v>334596.51</v>
      </c>
      <c r="F387" s="60">
        <f t="shared" si="2"/>
        <v>44.48120363723379</v>
      </c>
    </row>
    <row r="388" spans="1:6" ht="12.75">
      <c r="A388" s="202"/>
      <c r="B388" s="13">
        <v>4040</v>
      </c>
      <c r="C388" s="81" t="s">
        <v>11</v>
      </c>
      <c r="D388" s="60">
        <v>52450</v>
      </c>
      <c r="E388" s="60">
        <v>50223.6</v>
      </c>
      <c r="F388" s="60">
        <f t="shared" si="2"/>
        <v>95.75519542421354</v>
      </c>
    </row>
    <row r="389" spans="1:6" ht="12.75">
      <c r="A389" s="202"/>
      <c r="B389" s="13">
        <v>4110</v>
      </c>
      <c r="C389" s="81" t="s">
        <v>12</v>
      </c>
      <c r="D389" s="60">
        <v>125228</v>
      </c>
      <c r="E389" s="60">
        <v>51971.19</v>
      </c>
      <c r="F389" s="60">
        <f t="shared" si="2"/>
        <v>41.50125371322708</v>
      </c>
    </row>
    <row r="390" spans="1:6" ht="12.75">
      <c r="A390" s="202"/>
      <c r="B390" s="13">
        <v>4120</v>
      </c>
      <c r="C390" s="81" t="s">
        <v>13</v>
      </c>
      <c r="D390" s="60">
        <v>19848</v>
      </c>
      <c r="E390" s="60">
        <v>8251.78</v>
      </c>
      <c r="F390" s="60">
        <f t="shared" si="2"/>
        <v>41.5748690044337</v>
      </c>
    </row>
    <row r="391" spans="1:6" ht="12.75">
      <c r="A391" s="202"/>
      <c r="B391" s="13">
        <v>4170</v>
      </c>
      <c r="C391" s="135" t="s">
        <v>101</v>
      </c>
      <c r="D391" s="60">
        <v>1000</v>
      </c>
      <c r="E391" s="60">
        <v>0</v>
      </c>
      <c r="F391" s="60">
        <f t="shared" si="2"/>
        <v>0</v>
      </c>
    </row>
    <row r="392" spans="1:6" ht="12.75">
      <c r="A392" s="202"/>
      <c r="B392" s="13">
        <v>4210</v>
      </c>
      <c r="C392" s="81" t="s">
        <v>14</v>
      </c>
      <c r="D392" s="60">
        <v>108137</v>
      </c>
      <c r="E392" s="60">
        <v>59178.58</v>
      </c>
      <c r="F392" s="60">
        <f t="shared" si="2"/>
        <v>54.72556109379768</v>
      </c>
    </row>
    <row r="393" spans="1:6" ht="12.75">
      <c r="A393" s="203"/>
      <c r="B393" s="20">
        <v>4240</v>
      </c>
      <c r="C393" s="138" t="s">
        <v>57</v>
      </c>
      <c r="D393" s="70">
        <v>2600</v>
      </c>
      <c r="E393" s="70">
        <v>1180.54</v>
      </c>
      <c r="F393" s="70">
        <f>(E393/D393*100)</f>
        <v>45.40538461538461</v>
      </c>
    </row>
    <row r="394" spans="1:6" ht="12.75">
      <c r="A394" s="204"/>
      <c r="B394" s="24"/>
      <c r="C394" s="135" t="s">
        <v>56</v>
      </c>
      <c r="D394" s="74"/>
      <c r="E394" s="74"/>
      <c r="F394" s="74"/>
    </row>
    <row r="395" spans="1:6" ht="12.75">
      <c r="A395" s="202"/>
      <c r="B395" s="13">
        <v>4260</v>
      </c>
      <c r="C395" s="81" t="s">
        <v>15</v>
      </c>
      <c r="D395" s="60">
        <v>29244</v>
      </c>
      <c r="E395" s="60">
        <v>17696.49</v>
      </c>
      <c r="F395" s="60">
        <f t="shared" si="2"/>
        <v>60.51323348379155</v>
      </c>
    </row>
    <row r="396" spans="1:6" ht="12.75">
      <c r="A396" s="202"/>
      <c r="B396" s="13">
        <v>4270</v>
      </c>
      <c r="C396" s="81" t="s">
        <v>16</v>
      </c>
      <c r="D396" s="60">
        <v>17392</v>
      </c>
      <c r="E396" s="60">
        <v>5268.6</v>
      </c>
      <c r="F396" s="60">
        <f t="shared" si="2"/>
        <v>30.293238270469185</v>
      </c>
    </row>
    <row r="397" spans="1:6" ht="12.75">
      <c r="A397" s="202"/>
      <c r="B397" s="13">
        <v>4280</v>
      </c>
      <c r="C397" s="81" t="s">
        <v>28</v>
      </c>
      <c r="D397" s="60">
        <v>1680</v>
      </c>
      <c r="E397" s="60">
        <v>560</v>
      </c>
      <c r="F397" s="60">
        <f t="shared" si="2"/>
        <v>33.33333333333333</v>
      </c>
    </row>
    <row r="398" spans="1:6" ht="12.75">
      <c r="A398" s="202"/>
      <c r="B398" s="13">
        <v>4300</v>
      </c>
      <c r="C398" s="81" t="s">
        <v>7</v>
      </c>
      <c r="D398" s="60">
        <v>51844</v>
      </c>
      <c r="E398" s="60">
        <v>29794.55</v>
      </c>
      <c r="F398" s="60">
        <f t="shared" si="2"/>
        <v>57.46962039966051</v>
      </c>
    </row>
    <row r="399" spans="1:6" ht="12.75">
      <c r="A399" s="202"/>
      <c r="B399" s="13">
        <v>4350</v>
      </c>
      <c r="C399" s="81" t="s">
        <v>124</v>
      </c>
      <c r="D399" s="60">
        <v>864</v>
      </c>
      <c r="E399" s="60">
        <v>430.2</v>
      </c>
      <c r="F399" s="60">
        <f t="shared" si="2"/>
        <v>49.791666666666664</v>
      </c>
    </row>
    <row r="400" spans="1:6" ht="12.75">
      <c r="A400" s="203"/>
      <c r="B400" s="20">
        <v>4360</v>
      </c>
      <c r="C400" s="138" t="s">
        <v>138</v>
      </c>
      <c r="D400" s="70">
        <v>787</v>
      </c>
      <c r="E400" s="70">
        <v>423.19</v>
      </c>
      <c r="F400" s="70">
        <f t="shared" si="2"/>
        <v>53.7725540025413</v>
      </c>
    </row>
    <row r="401" spans="1:6" ht="12.75">
      <c r="A401" s="204"/>
      <c r="B401" s="24"/>
      <c r="C401" s="135" t="s">
        <v>139</v>
      </c>
      <c r="D401" s="74"/>
      <c r="E401" s="74"/>
      <c r="F401" s="74"/>
    </row>
    <row r="402" spans="1:6" ht="12.75">
      <c r="A402" s="141"/>
      <c r="B402" s="24">
        <v>4410</v>
      </c>
      <c r="C402" s="81" t="s">
        <v>17</v>
      </c>
      <c r="D402" s="74">
        <v>157</v>
      </c>
      <c r="E402" s="73">
        <v>44.1</v>
      </c>
      <c r="F402" s="70">
        <f t="shared" si="2"/>
        <v>28.08917197452229</v>
      </c>
    </row>
    <row r="403" spans="1:6" ht="12.75">
      <c r="A403" s="202"/>
      <c r="B403" s="24">
        <v>4430</v>
      </c>
      <c r="C403" s="135" t="s">
        <v>18</v>
      </c>
      <c r="D403" s="60">
        <v>1564</v>
      </c>
      <c r="E403" s="60">
        <v>332.5</v>
      </c>
      <c r="F403" s="60">
        <f t="shared" si="2"/>
        <v>21.259590792838875</v>
      </c>
    </row>
    <row r="404" spans="1:6" ht="12.75">
      <c r="A404" s="202"/>
      <c r="B404" s="13">
        <v>4440</v>
      </c>
      <c r="C404" s="81" t="s">
        <v>19</v>
      </c>
      <c r="D404" s="60">
        <v>40120</v>
      </c>
      <c r="E404" s="60">
        <v>25710</v>
      </c>
      <c r="F404" s="60">
        <f t="shared" si="2"/>
        <v>64.0827517447657</v>
      </c>
    </row>
    <row r="405" spans="1:6" ht="12.75">
      <c r="A405" s="202"/>
      <c r="B405" s="13">
        <v>4480</v>
      </c>
      <c r="C405" s="81" t="s">
        <v>20</v>
      </c>
      <c r="D405" s="60">
        <v>7710</v>
      </c>
      <c r="E405" s="60">
        <v>4539</v>
      </c>
      <c r="F405" s="60">
        <f t="shared" si="2"/>
        <v>58.871595330739304</v>
      </c>
    </row>
    <row r="406" spans="1:6" ht="12.75">
      <c r="A406" s="203"/>
      <c r="B406" s="206">
        <v>4700</v>
      </c>
      <c r="C406" s="142" t="s">
        <v>141</v>
      </c>
      <c r="D406" s="73">
        <v>2000</v>
      </c>
      <c r="E406" s="73">
        <v>200</v>
      </c>
      <c r="F406" s="73">
        <f>(E406/D406*100)</f>
        <v>10</v>
      </c>
    </row>
    <row r="407" spans="1:6" ht="12.75">
      <c r="A407" s="141"/>
      <c r="B407" s="39"/>
      <c r="C407" s="142" t="s">
        <v>142</v>
      </c>
      <c r="D407" s="73"/>
      <c r="E407" s="73"/>
      <c r="F407" s="73"/>
    </row>
    <row r="408" spans="1:6" ht="12.75">
      <c r="A408" s="203"/>
      <c r="B408" s="20">
        <v>4740</v>
      </c>
      <c r="C408" s="138" t="s">
        <v>143</v>
      </c>
      <c r="D408" s="70">
        <v>603</v>
      </c>
      <c r="E408" s="70">
        <v>336.61</v>
      </c>
      <c r="F408" s="70">
        <f>(E408/D408*100)</f>
        <v>55.82255389718076</v>
      </c>
    </row>
    <row r="409" spans="1:6" ht="12.75">
      <c r="A409" s="141"/>
      <c r="B409" s="39"/>
      <c r="C409" s="80" t="s">
        <v>144</v>
      </c>
      <c r="D409" s="73"/>
      <c r="E409" s="73"/>
      <c r="F409" s="73"/>
    </row>
    <row r="410" spans="1:6" ht="12.75">
      <c r="A410" s="203"/>
      <c r="B410" s="20">
        <v>4750</v>
      </c>
      <c r="C410" s="138" t="s">
        <v>145</v>
      </c>
      <c r="D410" s="70">
        <v>3876</v>
      </c>
      <c r="E410" s="70">
        <v>3637.77</v>
      </c>
      <c r="F410" s="70">
        <f>(E410/D410*100)</f>
        <v>93.85371517027863</v>
      </c>
    </row>
    <row r="411" spans="1:6" ht="12.75">
      <c r="A411" s="204"/>
      <c r="B411" s="24"/>
      <c r="C411" s="135" t="s">
        <v>146</v>
      </c>
      <c r="D411" s="74"/>
      <c r="E411" s="74"/>
      <c r="F411" s="74"/>
    </row>
    <row r="412" spans="1:6" ht="12.75">
      <c r="A412" s="193">
        <v>80143</v>
      </c>
      <c r="B412" s="16"/>
      <c r="C412" s="17" t="s">
        <v>90</v>
      </c>
      <c r="D412" s="78">
        <f>SUM(D413:D432)</f>
        <v>498693</v>
      </c>
      <c r="E412" s="78">
        <f>SUM(E413:E432)</f>
        <v>246306.43000000005</v>
      </c>
      <c r="F412" s="78">
        <f t="shared" si="2"/>
        <v>49.39039248595831</v>
      </c>
    </row>
    <row r="413" spans="1:6" ht="12.75">
      <c r="A413" s="203"/>
      <c r="B413" s="20">
        <v>3020</v>
      </c>
      <c r="C413" s="22" t="s">
        <v>109</v>
      </c>
      <c r="D413" s="70">
        <v>1227</v>
      </c>
      <c r="E413" s="70">
        <v>511</v>
      </c>
      <c r="F413" s="70">
        <f t="shared" si="2"/>
        <v>41.646291768541154</v>
      </c>
    </row>
    <row r="414" spans="1:6" ht="12.75">
      <c r="A414" s="202"/>
      <c r="B414" s="13">
        <v>4010</v>
      </c>
      <c r="C414" s="81" t="s">
        <v>8</v>
      </c>
      <c r="D414" s="60">
        <v>322871</v>
      </c>
      <c r="E414" s="60">
        <v>147156.47</v>
      </c>
      <c r="F414" s="60">
        <f t="shared" si="2"/>
        <v>45.57748140898377</v>
      </c>
    </row>
    <row r="415" spans="1:6" ht="12.75">
      <c r="A415" s="202"/>
      <c r="B415" s="13">
        <v>4040</v>
      </c>
      <c r="C415" s="81" t="s">
        <v>11</v>
      </c>
      <c r="D415" s="60">
        <v>25060</v>
      </c>
      <c r="E415" s="60">
        <v>25060</v>
      </c>
      <c r="F415" s="60">
        <f t="shared" si="2"/>
        <v>100</v>
      </c>
    </row>
    <row r="416" spans="1:6" ht="12.75">
      <c r="A416" s="202"/>
      <c r="B416" s="13">
        <v>4110</v>
      </c>
      <c r="C416" s="81" t="s">
        <v>12</v>
      </c>
      <c r="D416" s="60">
        <v>54633</v>
      </c>
      <c r="E416" s="60">
        <v>26625.38</v>
      </c>
      <c r="F416" s="60">
        <f t="shared" si="2"/>
        <v>48.73497702853587</v>
      </c>
    </row>
    <row r="417" spans="1:6" ht="12.75">
      <c r="A417" s="202"/>
      <c r="B417" s="13">
        <v>4120</v>
      </c>
      <c r="C417" s="81" t="s">
        <v>13</v>
      </c>
      <c r="D417" s="60">
        <v>8429</v>
      </c>
      <c r="E417" s="60">
        <v>4197.64</v>
      </c>
      <c r="F417" s="60">
        <f t="shared" si="2"/>
        <v>49.79997627239293</v>
      </c>
    </row>
    <row r="418" spans="1:6" ht="12.75">
      <c r="A418" s="202"/>
      <c r="B418" s="13">
        <v>4170</v>
      </c>
      <c r="C418" s="81" t="s">
        <v>101</v>
      </c>
      <c r="D418" s="60">
        <v>2250</v>
      </c>
      <c r="E418" s="60">
        <v>900</v>
      </c>
      <c r="F418" s="60">
        <f t="shared" si="2"/>
        <v>40</v>
      </c>
    </row>
    <row r="419" spans="1:6" ht="12.75">
      <c r="A419" s="202"/>
      <c r="B419" s="13">
        <v>4210</v>
      </c>
      <c r="C419" s="81" t="s">
        <v>14</v>
      </c>
      <c r="D419" s="60">
        <v>8040</v>
      </c>
      <c r="E419" s="60">
        <v>5345.09</v>
      </c>
      <c r="F419" s="60">
        <f t="shared" si="2"/>
        <v>66.48121890547264</v>
      </c>
    </row>
    <row r="420" spans="1:6" ht="12.75">
      <c r="A420" s="141"/>
      <c r="B420" s="39">
        <v>4240</v>
      </c>
      <c r="C420" s="80" t="s">
        <v>57</v>
      </c>
      <c r="D420" s="73">
        <v>1330</v>
      </c>
      <c r="E420" s="73">
        <v>330.1</v>
      </c>
      <c r="F420" s="73">
        <f t="shared" si="2"/>
        <v>24.81954887218045</v>
      </c>
    </row>
    <row r="421" spans="1:6" ht="12.75">
      <c r="A421" s="204"/>
      <c r="B421" s="24"/>
      <c r="C421" s="135" t="s">
        <v>56</v>
      </c>
      <c r="D421" s="74"/>
      <c r="E421" s="74"/>
      <c r="F421" s="74"/>
    </row>
    <row r="422" spans="1:6" ht="12.75">
      <c r="A422" s="202"/>
      <c r="B422" s="13">
        <v>4300</v>
      </c>
      <c r="C422" s="81" t="s">
        <v>7</v>
      </c>
      <c r="D422" s="60">
        <v>800</v>
      </c>
      <c r="E422" s="60">
        <v>0</v>
      </c>
      <c r="F422" s="60">
        <f t="shared" si="2"/>
        <v>0</v>
      </c>
    </row>
    <row r="423" spans="1:6" ht="12.75">
      <c r="A423" s="202"/>
      <c r="B423" s="13">
        <v>4350</v>
      </c>
      <c r="C423" s="81" t="s">
        <v>124</v>
      </c>
      <c r="D423" s="60">
        <v>1395</v>
      </c>
      <c r="E423" s="60">
        <v>643.26</v>
      </c>
      <c r="F423" s="60">
        <f t="shared" si="2"/>
        <v>46.111827956989245</v>
      </c>
    </row>
    <row r="424" spans="1:6" ht="12.75">
      <c r="A424" s="203"/>
      <c r="B424" s="20">
        <v>4370</v>
      </c>
      <c r="C424" s="138" t="s">
        <v>138</v>
      </c>
      <c r="D424" s="70">
        <v>3780</v>
      </c>
      <c r="E424" s="70">
        <v>1737.93</v>
      </c>
      <c r="F424" s="70">
        <f t="shared" si="2"/>
        <v>45.97698412698413</v>
      </c>
    </row>
    <row r="425" spans="1:6" ht="12.75">
      <c r="A425" s="204"/>
      <c r="B425" s="24"/>
      <c r="C425" s="135" t="s">
        <v>140</v>
      </c>
      <c r="D425" s="74"/>
      <c r="E425" s="74"/>
      <c r="F425" s="74"/>
    </row>
    <row r="426" spans="1:6" ht="12.75">
      <c r="A426" s="202"/>
      <c r="B426" s="13">
        <v>4400</v>
      </c>
      <c r="C426" s="81" t="s">
        <v>156</v>
      </c>
      <c r="D426" s="60">
        <v>45587</v>
      </c>
      <c r="E426" s="60">
        <v>18329.35</v>
      </c>
      <c r="F426" s="60">
        <f t="shared" si="2"/>
        <v>40.20740562002325</v>
      </c>
    </row>
    <row r="427" spans="1:6" ht="12.75">
      <c r="A427" s="202"/>
      <c r="B427" s="13">
        <v>4410</v>
      </c>
      <c r="C427" s="81" t="s">
        <v>17</v>
      </c>
      <c r="D427" s="60">
        <v>3000</v>
      </c>
      <c r="E427" s="60">
        <v>706.23</v>
      </c>
      <c r="F427" s="60">
        <f>(E427/D427*100)</f>
        <v>23.541</v>
      </c>
    </row>
    <row r="428" spans="1:6" ht="12.75">
      <c r="A428" s="202"/>
      <c r="B428" s="24">
        <v>4430</v>
      </c>
      <c r="C428" s="135" t="s">
        <v>18</v>
      </c>
      <c r="D428" s="60">
        <v>450</v>
      </c>
      <c r="E428" s="60">
        <v>92</v>
      </c>
      <c r="F428" s="60">
        <f>(E428/D428*100)</f>
        <v>20.444444444444446</v>
      </c>
    </row>
    <row r="429" spans="1:6" ht="12.75">
      <c r="A429" s="202"/>
      <c r="B429" s="13">
        <v>4440</v>
      </c>
      <c r="C429" s="81" t="s">
        <v>19</v>
      </c>
      <c r="D429" s="60">
        <v>17165</v>
      </c>
      <c r="E429" s="60">
        <v>12874</v>
      </c>
      <c r="F429" s="60">
        <f>(E429/D429*100)</f>
        <v>75.00145645208272</v>
      </c>
    </row>
    <row r="430" spans="1:6" ht="12.75">
      <c r="A430" s="203"/>
      <c r="B430" s="20">
        <v>4740</v>
      </c>
      <c r="C430" s="138" t="s">
        <v>143</v>
      </c>
      <c r="D430" s="70">
        <v>632</v>
      </c>
      <c r="E430" s="70">
        <v>545.5</v>
      </c>
      <c r="F430" s="70">
        <f>(E430/D430*100)</f>
        <v>86.3132911392405</v>
      </c>
    </row>
    <row r="431" spans="1:6" ht="12.75">
      <c r="A431" s="141"/>
      <c r="B431" s="39"/>
      <c r="C431" s="80" t="s">
        <v>144</v>
      </c>
      <c r="D431" s="73"/>
      <c r="E431" s="73"/>
      <c r="F431" s="73"/>
    </row>
    <row r="432" spans="1:6" ht="12.75">
      <c r="A432" s="203"/>
      <c r="B432" s="20">
        <v>4750</v>
      </c>
      <c r="C432" s="138" t="s">
        <v>145</v>
      </c>
      <c r="D432" s="70">
        <v>2044</v>
      </c>
      <c r="E432" s="70">
        <v>1252.48</v>
      </c>
      <c r="F432" s="70">
        <f>(E432/D432*100)</f>
        <v>61.27592954990215</v>
      </c>
    </row>
    <row r="433" spans="1:6" ht="12.75">
      <c r="A433" s="204"/>
      <c r="B433" s="24"/>
      <c r="C433" s="135" t="s">
        <v>146</v>
      </c>
      <c r="D433" s="74"/>
      <c r="E433" s="74"/>
      <c r="F433" s="74"/>
    </row>
    <row r="434" spans="1:6" ht="12.75">
      <c r="A434" s="193">
        <v>80146</v>
      </c>
      <c r="B434" s="16"/>
      <c r="C434" s="17" t="s">
        <v>67</v>
      </c>
      <c r="D434" s="78">
        <f>SUM(D435:D437)</f>
        <v>36073</v>
      </c>
      <c r="E434" s="78">
        <f>SUM(E435:E437)</f>
        <v>9156.41</v>
      </c>
      <c r="F434" s="78">
        <f t="shared" si="2"/>
        <v>25.38300113658415</v>
      </c>
    </row>
    <row r="435" spans="1:6" ht="12.75">
      <c r="A435" s="193"/>
      <c r="B435" s="13">
        <v>4410</v>
      </c>
      <c r="C435" s="81" t="s">
        <v>17</v>
      </c>
      <c r="D435" s="121">
        <v>10205</v>
      </c>
      <c r="E435" s="121">
        <v>5827.41</v>
      </c>
      <c r="F435" s="121">
        <f>(E435/D435*100)</f>
        <v>57.10347868691817</v>
      </c>
    </row>
    <row r="436" spans="1:6" ht="12.75">
      <c r="A436" s="203"/>
      <c r="B436" s="20">
        <v>4700</v>
      </c>
      <c r="C436" s="138" t="s">
        <v>141</v>
      </c>
      <c r="D436" s="70">
        <v>25868</v>
      </c>
      <c r="E436" s="70">
        <v>3329</v>
      </c>
      <c r="F436" s="70">
        <f t="shared" si="2"/>
        <v>12.869182000927786</v>
      </c>
    </row>
    <row r="437" spans="1:6" ht="12.75">
      <c r="A437" s="204"/>
      <c r="B437" s="24"/>
      <c r="C437" s="135" t="s">
        <v>142</v>
      </c>
      <c r="D437" s="74"/>
      <c r="E437" s="74"/>
      <c r="F437" s="74"/>
    </row>
    <row r="438" spans="1:6" ht="12.75" hidden="1">
      <c r="A438" s="193">
        <v>80195</v>
      </c>
      <c r="B438" s="16"/>
      <c r="C438" s="17" t="s">
        <v>42</v>
      </c>
      <c r="D438" s="77">
        <f>SUM(D439:D440)</f>
        <v>0</v>
      </c>
      <c r="E438" s="77">
        <f>SUM(E439:E440)</f>
        <v>0</v>
      </c>
      <c r="F438" s="78" t="e">
        <f t="shared" si="2"/>
        <v>#DIV/0!</v>
      </c>
    </row>
    <row r="439" spans="1:6" ht="13.5" hidden="1" thickBot="1">
      <c r="A439" s="202"/>
      <c r="B439" s="13">
        <v>4440</v>
      </c>
      <c r="C439" s="81" t="s">
        <v>19</v>
      </c>
      <c r="D439" s="115">
        <v>0</v>
      </c>
      <c r="E439" s="115">
        <v>0</v>
      </c>
      <c r="F439" s="115" t="e">
        <f t="shared" si="2"/>
        <v>#DIV/0!</v>
      </c>
    </row>
    <row r="440" spans="1:6" ht="13.5" hidden="1" thickBot="1">
      <c r="A440" s="208"/>
      <c r="B440" s="2">
        <v>4440</v>
      </c>
      <c r="C440" s="209" t="s">
        <v>19</v>
      </c>
      <c r="D440" s="39">
        <v>0</v>
      </c>
      <c r="E440" s="39">
        <v>0</v>
      </c>
      <c r="F440" s="59" t="e">
        <f t="shared" si="2"/>
        <v>#DIV/0!</v>
      </c>
    </row>
    <row r="441" spans="1:6" ht="12.75">
      <c r="A441" s="193">
        <v>80195</v>
      </c>
      <c r="B441" s="16"/>
      <c r="C441" s="17" t="s">
        <v>42</v>
      </c>
      <c r="D441" s="78">
        <f>SUM(D442:D469)</f>
        <v>196360.41</v>
      </c>
      <c r="E441" s="77">
        <f>SUM(E442:E469)</f>
        <v>108203.14</v>
      </c>
      <c r="F441" s="78">
        <f>(E441/D441*100)</f>
        <v>55.10435632111381</v>
      </c>
    </row>
    <row r="442" spans="1:6" ht="12.75">
      <c r="A442" s="203"/>
      <c r="B442" s="20">
        <v>2710</v>
      </c>
      <c r="C442" s="138" t="s">
        <v>150</v>
      </c>
      <c r="D442" s="70">
        <v>9994</v>
      </c>
      <c r="E442" s="70">
        <v>9994</v>
      </c>
      <c r="F442" s="70">
        <f>(E442/D442*100)</f>
        <v>100</v>
      </c>
    </row>
    <row r="443" spans="1:6" ht="12.75">
      <c r="A443" s="141"/>
      <c r="B443" s="39"/>
      <c r="C443" s="80" t="s">
        <v>151</v>
      </c>
      <c r="D443" s="73"/>
      <c r="E443" s="73"/>
      <c r="F443" s="73"/>
    </row>
    <row r="444" spans="1:6" ht="12.75">
      <c r="A444" s="204"/>
      <c r="B444" s="24"/>
      <c r="C444" s="135" t="s">
        <v>152</v>
      </c>
      <c r="D444" s="74"/>
      <c r="E444" s="74"/>
      <c r="F444" s="74"/>
    </row>
    <row r="445" spans="1:6" ht="12.75">
      <c r="A445" s="202"/>
      <c r="B445" s="13">
        <v>4118</v>
      </c>
      <c r="C445" s="81" t="s">
        <v>12</v>
      </c>
      <c r="D445" s="60">
        <v>6997.77</v>
      </c>
      <c r="E445" s="60">
        <v>1835.8</v>
      </c>
      <c r="F445" s="60">
        <f aca="true" t="shared" si="4" ref="F445:F455">(E445/D445*100)</f>
        <v>26.234071711416636</v>
      </c>
    </row>
    <row r="446" spans="1:6" ht="12.75">
      <c r="A446" s="202"/>
      <c r="B446" s="13">
        <v>4119</v>
      </c>
      <c r="C446" s="81" t="s">
        <v>12</v>
      </c>
      <c r="D446" s="60">
        <v>1234.93</v>
      </c>
      <c r="E446" s="60">
        <v>268.28</v>
      </c>
      <c r="F446" s="60">
        <f t="shared" si="4"/>
        <v>21.724308260387225</v>
      </c>
    </row>
    <row r="447" spans="1:6" ht="12.75">
      <c r="A447" s="202"/>
      <c r="B447" s="13">
        <v>4128</v>
      </c>
      <c r="C447" s="81" t="s">
        <v>13</v>
      </c>
      <c r="D447" s="60">
        <v>1108.96</v>
      </c>
      <c r="E447" s="60">
        <v>290.92</v>
      </c>
      <c r="F447" s="60">
        <f t="shared" si="4"/>
        <v>26.233588226807097</v>
      </c>
    </row>
    <row r="448" spans="1:6" ht="12.75">
      <c r="A448" s="202"/>
      <c r="B448" s="13">
        <v>4129</v>
      </c>
      <c r="C448" s="81" t="s">
        <v>13</v>
      </c>
      <c r="D448" s="60">
        <v>195.71</v>
      </c>
      <c r="E448" s="60">
        <v>42.52</v>
      </c>
      <c r="F448" s="60">
        <f t="shared" si="4"/>
        <v>21.72602319758827</v>
      </c>
    </row>
    <row r="449" spans="1:6" ht="12.75">
      <c r="A449" s="202"/>
      <c r="B449" s="13">
        <v>4178</v>
      </c>
      <c r="C449" s="81" t="s">
        <v>101</v>
      </c>
      <c r="D449" s="60">
        <v>45263.87</v>
      </c>
      <c r="E449" s="60">
        <v>11874.55</v>
      </c>
      <c r="F449" s="60">
        <f t="shared" si="4"/>
        <v>26.234058201386667</v>
      </c>
    </row>
    <row r="450" spans="1:6" ht="12.75">
      <c r="A450" s="202"/>
      <c r="B450" s="13">
        <v>4179</v>
      </c>
      <c r="C450" s="81" t="s">
        <v>101</v>
      </c>
      <c r="D450" s="60">
        <v>7987.75</v>
      </c>
      <c r="E450" s="60">
        <v>1735.25</v>
      </c>
      <c r="F450" s="60">
        <f t="shared" si="4"/>
        <v>21.723889706112484</v>
      </c>
    </row>
    <row r="451" spans="1:6" ht="12.75">
      <c r="A451" s="202"/>
      <c r="B451" s="24">
        <v>4218</v>
      </c>
      <c r="C451" s="81" t="s">
        <v>14</v>
      </c>
      <c r="D451" s="60">
        <v>8096.25</v>
      </c>
      <c r="E451" s="60">
        <v>6107.75</v>
      </c>
      <c r="F451" s="60">
        <f t="shared" si="4"/>
        <v>75.43924656476764</v>
      </c>
    </row>
    <row r="452" spans="1:6" ht="12.75">
      <c r="A452" s="202"/>
      <c r="B452" s="24">
        <v>4219</v>
      </c>
      <c r="C452" s="81" t="s">
        <v>14</v>
      </c>
      <c r="D452" s="60">
        <v>1428.75</v>
      </c>
      <c r="E452" s="60">
        <v>892.55</v>
      </c>
      <c r="F452" s="60">
        <f t="shared" si="4"/>
        <v>62.47069116360454</v>
      </c>
    </row>
    <row r="453" spans="1:6" ht="12.75">
      <c r="A453" s="204"/>
      <c r="B453" s="24">
        <v>4228</v>
      </c>
      <c r="C453" s="81" t="s">
        <v>47</v>
      </c>
      <c r="D453" s="60">
        <v>8160</v>
      </c>
      <c r="E453" s="60">
        <v>4071.16</v>
      </c>
      <c r="F453" s="60">
        <f t="shared" si="4"/>
        <v>49.891666666666666</v>
      </c>
    </row>
    <row r="454" spans="1:6" ht="12.75">
      <c r="A454" s="202"/>
      <c r="B454" s="13">
        <v>4229</v>
      </c>
      <c r="C454" s="81" t="s">
        <v>47</v>
      </c>
      <c r="D454" s="60">
        <v>1440</v>
      </c>
      <c r="E454" s="60">
        <v>594.93</v>
      </c>
      <c r="F454" s="60">
        <f t="shared" si="4"/>
        <v>41.31458333333333</v>
      </c>
    </row>
    <row r="455" spans="1:6" ht="12.75">
      <c r="A455" s="36"/>
      <c r="B455" s="39">
        <v>4248</v>
      </c>
      <c r="C455" s="80" t="s">
        <v>165</v>
      </c>
      <c r="D455" s="73">
        <v>5550.47</v>
      </c>
      <c r="E455" s="73">
        <v>3465.93</v>
      </c>
      <c r="F455" s="73">
        <f t="shared" si="4"/>
        <v>62.44390114711006</v>
      </c>
    </row>
    <row r="456" spans="1:6" ht="12.75">
      <c r="A456" s="204"/>
      <c r="B456" s="24"/>
      <c r="C456" s="135" t="s">
        <v>56</v>
      </c>
      <c r="D456" s="74"/>
      <c r="E456" s="74"/>
      <c r="F456" s="74"/>
    </row>
    <row r="457" spans="1:6" ht="12.75">
      <c r="A457" s="36"/>
      <c r="B457" s="39">
        <v>4249</v>
      </c>
      <c r="C457" s="80" t="s">
        <v>165</v>
      </c>
      <c r="D457" s="73">
        <v>979.53</v>
      </c>
      <c r="E457" s="73">
        <v>506.49</v>
      </c>
      <c r="F457" s="73">
        <f>(E457/D457*100)</f>
        <v>51.70745153287801</v>
      </c>
    </row>
    <row r="458" spans="1:6" ht="12.75">
      <c r="A458" s="204"/>
      <c r="B458" s="24"/>
      <c r="C458" s="135" t="s">
        <v>56</v>
      </c>
      <c r="D458" s="74"/>
      <c r="E458" s="74"/>
      <c r="F458" s="74"/>
    </row>
    <row r="459" spans="1:6" ht="12.75">
      <c r="A459" s="204"/>
      <c r="B459" s="24">
        <v>4308</v>
      </c>
      <c r="C459" s="81" t="s">
        <v>7</v>
      </c>
      <c r="D459" s="60">
        <v>11695.28</v>
      </c>
      <c r="E459" s="60">
        <v>5628.29</v>
      </c>
      <c r="F459" s="60">
        <f>(E459/D459*100)</f>
        <v>48.12445704591938</v>
      </c>
    </row>
    <row r="460" spans="1:6" ht="12.75">
      <c r="A460" s="204"/>
      <c r="B460" s="24">
        <v>4309</v>
      </c>
      <c r="C460" s="81" t="s">
        <v>7</v>
      </c>
      <c r="D460" s="60">
        <v>2063.91</v>
      </c>
      <c r="E460" s="60">
        <v>822.49</v>
      </c>
      <c r="F460" s="60">
        <f>(E460/D460*100)</f>
        <v>39.85105939696984</v>
      </c>
    </row>
    <row r="461" spans="1:6" ht="12.75">
      <c r="A461" s="202"/>
      <c r="B461" s="13">
        <v>4440</v>
      </c>
      <c r="C461" s="81" t="s">
        <v>19</v>
      </c>
      <c r="D461" s="60">
        <v>78599</v>
      </c>
      <c r="E461" s="60">
        <v>60008</v>
      </c>
      <c r="F461" s="60">
        <f>(E461/D461*100)</f>
        <v>76.34702731586916</v>
      </c>
    </row>
    <row r="462" spans="1:6" ht="12.75">
      <c r="A462" s="203"/>
      <c r="B462" s="206">
        <v>4700</v>
      </c>
      <c r="C462" s="142" t="s">
        <v>141</v>
      </c>
      <c r="D462" s="73">
        <v>1000</v>
      </c>
      <c r="E462" s="73">
        <v>0</v>
      </c>
      <c r="F462" s="73">
        <f>(E462/D462*100)</f>
        <v>0</v>
      </c>
    </row>
    <row r="463" spans="1:6" ht="12.75">
      <c r="A463" s="141"/>
      <c r="B463" s="39"/>
      <c r="C463" s="142" t="s">
        <v>142</v>
      </c>
      <c r="D463" s="73"/>
      <c r="E463" s="73"/>
      <c r="F463" s="73"/>
    </row>
    <row r="464" spans="1:6" ht="12.75">
      <c r="A464" s="203"/>
      <c r="B464" s="20">
        <v>4748</v>
      </c>
      <c r="C464" s="138" t="s">
        <v>143</v>
      </c>
      <c r="D464" s="70">
        <v>54.59</v>
      </c>
      <c r="E464" s="70">
        <v>54.59</v>
      </c>
      <c r="F464" s="70">
        <f>(E464/D464*100)</f>
        <v>100</v>
      </c>
    </row>
    <row r="465" spans="1:6" ht="12.75">
      <c r="A465" s="141"/>
      <c r="B465" s="39"/>
      <c r="C465" s="80" t="s">
        <v>144</v>
      </c>
      <c r="D465" s="73"/>
      <c r="E465" s="73"/>
      <c r="F465" s="73"/>
    </row>
    <row r="466" spans="1:6" ht="12.75">
      <c r="A466" s="203"/>
      <c r="B466" s="20">
        <v>4749</v>
      </c>
      <c r="C466" s="138" t="s">
        <v>143</v>
      </c>
      <c r="D466" s="70">
        <v>9.64</v>
      </c>
      <c r="E466" s="70">
        <v>9.64</v>
      </c>
      <c r="F466" s="70">
        <f>(E466/D466*100)</f>
        <v>100</v>
      </c>
    </row>
    <row r="467" spans="1:6" ht="12.75">
      <c r="A467" s="204"/>
      <c r="B467" s="39"/>
      <c r="C467" s="80" t="s">
        <v>144</v>
      </c>
      <c r="D467" s="73"/>
      <c r="E467" s="73"/>
      <c r="F467" s="73"/>
    </row>
    <row r="468" spans="1:6" ht="12.75">
      <c r="A468" s="203"/>
      <c r="B468" s="20">
        <v>4750</v>
      </c>
      <c r="C468" s="138" t="s">
        <v>145</v>
      </c>
      <c r="D468" s="70">
        <v>4500</v>
      </c>
      <c r="E468" s="70">
        <v>0</v>
      </c>
      <c r="F468" s="70">
        <f>(E468/D468*100)</f>
        <v>0</v>
      </c>
    </row>
    <row r="469" spans="1:6" ht="13.5" thickBot="1">
      <c r="A469" s="204"/>
      <c r="B469" s="2"/>
      <c r="C469" s="135" t="s">
        <v>146</v>
      </c>
      <c r="D469" s="59"/>
      <c r="E469" s="59"/>
      <c r="F469" s="59"/>
    </row>
    <row r="470" spans="1:6" ht="16.5" thickBot="1">
      <c r="A470" s="29">
        <v>851</v>
      </c>
      <c r="B470" s="30"/>
      <c r="C470" s="29" t="s">
        <v>68</v>
      </c>
      <c r="D470" s="94">
        <f>SUM(D471,D480,D491,D494,D498)</f>
        <v>1605870</v>
      </c>
      <c r="E470" s="94">
        <f>SUM(E471,E480,E491,E494,E498)</f>
        <v>535936.17</v>
      </c>
      <c r="F470" s="94">
        <f>(E470/D470*100)</f>
        <v>33.37357133516412</v>
      </c>
    </row>
    <row r="471" spans="1:6" ht="12.75">
      <c r="A471" s="193">
        <v>85111</v>
      </c>
      <c r="B471" s="32"/>
      <c r="C471" s="17" t="s">
        <v>99</v>
      </c>
      <c r="D471" s="62">
        <f>SUM(D472,D476)</f>
        <v>838733</v>
      </c>
      <c r="E471" s="88">
        <f>SUM(E472,E476)</f>
        <v>0</v>
      </c>
      <c r="F471" s="62">
        <f>(E471/D471*100)</f>
        <v>0</v>
      </c>
    </row>
    <row r="472" spans="1:6" ht="12.75" customHeight="1">
      <c r="A472" s="167"/>
      <c r="B472" s="40">
        <v>6220</v>
      </c>
      <c r="C472" s="80" t="s">
        <v>110</v>
      </c>
      <c r="D472" s="136">
        <v>583733</v>
      </c>
      <c r="E472" s="211">
        <v>0</v>
      </c>
      <c r="F472" s="70">
        <f t="shared" si="2"/>
        <v>0</v>
      </c>
    </row>
    <row r="473" spans="1:6" ht="12.75" customHeight="1">
      <c r="A473" s="167"/>
      <c r="B473" s="40"/>
      <c r="C473" s="80" t="s">
        <v>111</v>
      </c>
      <c r="D473" s="117"/>
      <c r="E473" s="116"/>
      <c r="F473" s="73"/>
    </row>
    <row r="474" spans="1:6" ht="12.75" customHeight="1">
      <c r="A474" s="167"/>
      <c r="B474" s="40"/>
      <c r="C474" s="80" t="s">
        <v>112</v>
      </c>
      <c r="D474" s="117"/>
      <c r="E474" s="116"/>
      <c r="F474" s="73"/>
    </row>
    <row r="475" spans="1:6" ht="12.75" customHeight="1">
      <c r="A475" s="177"/>
      <c r="B475" s="25"/>
      <c r="C475" s="135" t="s">
        <v>113</v>
      </c>
      <c r="D475" s="159"/>
      <c r="E475" s="160"/>
      <c r="F475" s="74"/>
    </row>
    <row r="476" spans="1:6" ht="12.75" customHeight="1">
      <c r="A476" s="167"/>
      <c r="B476" s="40">
        <v>6229</v>
      </c>
      <c r="C476" s="80" t="s">
        <v>110</v>
      </c>
      <c r="D476" s="117">
        <v>255000</v>
      </c>
      <c r="E476" s="116">
        <v>0</v>
      </c>
      <c r="F476" s="73">
        <f t="shared" si="2"/>
        <v>0</v>
      </c>
    </row>
    <row r="477" spans="1:6" ht="12.75" customHeight="1">
      <c r="A477" s="167"/>
      <c r="B477" s="40"/>
      <c r="C477" s="80" t="s">
        <v>111</v>
      </c>
      <c r="D477" s="117"/>
      <c r="E477" s="116"/>
      <c r="F477" s="73"/>
    </row>
    <row r="478" spans="1:6" ht="12.75" customHeight="1">
      <c r="A478" s="167"/>
      <c r="B478" s="40"/>
      <c r="C478" s="80" t="s">
        <v>112</v>
      </c>
      <c r="D478" s="117"/>
      <c r="E478" s="116"/>
      <c r="F478" s="73"/>
    </row>
    <row r="479" spans="1:6" ht="12.75" customHeight="1">
      <c r="A479" s="177"/>
      <c r="B479" s="25"/>
      <c r="C479" s="135" t="s">
        <v>113</v>
      </c>
      <c r="D479" s="159"/>
      <c r="E479" s="160"/>
      <c r="F479" s="74"/>
    </row>
    <row r="480" spans="1:6" ht="12.75">
      <c r="A480" s="196">
        <v>85141</v>
      </c>
      <c r="B480" s="10"/>
      <c r="C480" s="11" t="s">
        <v>69</v>
      </c>
      <c r="D480" s="77">
        <f>SUM(D481:D489)</f>
        <v>24530</v>
      </c>
      <c r="E480" s="86">
        <f>SUM(E481:E489)</f>
        <v>0</v>
      </c>
      <c r="F480" s="77">
        <f t="shared" si="2"/>
        <v>0</v>
      </c>
    </row>
    <row r="481" spans="1:6" ht="12.75">
      <c r="A481" s="202"/>
      <c r="B481" s="13">
        <v>4210</v>
      </c>
      <c r="C481" s="81" t="s">
        <v>14</v>
      </c>
      <c r="D481" s="60">
        <v>1440</v>
      </c>
      <c r="E481" s="87">
        <v>0</v>
      </c>
      <c r="F481" s="60">
        <f t="shared" si="2"/>
        <v>0</v>
      </c>
    </row>
    <row r="482" spans="1:6" ht="12.75">
      <c r="A482" s="202"/>
      <c r="B482" s="13">
        <v>4260</v>
      </c>
      <c r="C482" s="81" t="s">
        <v>15</v>
      </c>
      <c r="D482" s="60">
        <v>14620</v>
      </c>
      <c r="E482" s="87">
        <v>0</v>
      </c>
      <c r="F482" s="60">
        <f t="shared" si="2"/>
        <v>0</v>
      </c>
    </row>
    <row r="483" spans="1:6" ht="12.75">
      <c r="A483" s="202"/>
      <c r="B483" s="13">
        <v>4270</v>
      </c>
      <c r="C483" s="81" t="s">
        <v>16</v>
      </c>
      <c r="D483" s="60">
        <v>610</v>
      </c>
      <c r="E483" s="87">
        <v>0</v>
      </c>
      <c r="F483" s="60"/>
    </row>
    <row r="484" spans="1:6" ht="12.75">
      <c r="A484" s="202"/>
      <c r="B484" s="13">
        <v>4300</v>
      </c>
      <c r="C484" s="81" t="s">
        <v>7</v>
      </c>
      <c r="D484" s="60">
        <v>534</v>
      </c>
      <c r="E484" s="87">
        <v>0</v>
      </c>
      <c r="F484" s="60">
        <f t="shared" si="2"/>
        <v>0</v>
      </c>
    </row>
    <row r="485" spans="1:6" ht="12.75">
      <c r="A485" s="202"/>
      <c r="B485" s="13">
        <v>4350</v>
      </c>
      <c r="C485" s="81" t="s">
        <v>124</v>
      </c>
      <c r="D485" s="60">
        <v>3426</v>
      </c>
      <c r="E485" s="87">
        <v>0</v>
      </c>
      <c r="F485" s="60">
        <f>(E485/D485*100)</f>
        <v>0</v>
      </c>
    </row>
    <row r="486" spans="1:6" ht="12.75">
      <c r="A486" s="203"/>
      <c r="B486" s="20">
        <v>4370</v>
      </c>
      <c r="C486" s="138" t="s">
        <v>138</v>
      </c>
      <c r="D486" s="70">
        <v>2175</v>
      </c>
      <c r="E486" s="91">
        <v>0</v>
      </c>
      <c r="F486" s="70">
        <f>(E486/D486*100)</f>
        <v>0</v>
      </c>
    </row>
    <row r="487" spans="1:6" ht="12.75">
      <c r="A487" s="204"/>
      <c r="B487" s="24"/>
      <c r="C487" s="135" t="s">
        <v>140</v>
      </c>
      <c r="D487" s="74"/>
      <c r="E487" s="92"/>
      <c r="F487" s="74"/>
    </row>
    <row r="488" spans="1:6" ht="12.75">
      <c r="A488" s="202"/>
      <c r="B488" s="13">
        <v>4480</v>
      </c>
      <c r="C488" s="81" t="s">
        <v>20</v>
      </c>
      <c r="D488" s="60">
        <v>1719</v>
      </c>
      <c r="E488" s="87">
        <v>0</v>
      </c>
      <c r="F488" s="60">
        <f>(E488/D488*100)</f>
        <v>0</v>
      </c>
    </row>
    <row r="489" spans="1:6" ht="12.75">
      <c r="A489" s="36"/>
      <c r="B489" s="39">
        <v>4520</v>
      </c>
      <c r="C489" s="142" t="s">
        <v>29</v>
      </c>
      <c r="D489" s="73">
        <v>6</v>
      </c>
      <c r="E489" s="103">
        <v>0</v>
      </c>
      <c r="F489" s="73">
        <f>(E489/D489*100)</f>
        <v>0</v>
      </c>
    </row>
    <row r="490" spans="1:6" ht="12.75">
      <c r="A490" s="141"/>
      <c r="B490" s="39"/>
      <c r="C490" s="142" t="s">
        <v>30</v>
      </c>
      <c r="D490" s="39"/>
      <c r="F490" s="24"/>
    </row>
    <row r="491" spans="1:6" ht="12.75">
      <c r="A491" s="197">
        <v>85154</v>
      </c>
      <c r="B491" s="46"/>
      <c r="C491" s="47" t="s">
        <v>114</v>
      </c>
      <c r="D491" s="71">
        <f>SUM(D492:D493)</f>
        <v>9261</v>
      </c>
      <c r="E491" s="112">
        <f>SUM(E492:E493)</f>
        <v>4661</v>
      </c>
      <c r="F491" s="77">
        <f t="shared" si="2"/>
        <v>50.329338084440124</v>
      </c>
    </row>
    <row r="492" spans="1:6" ht="12.75">
      <c r="A492" s="197"/>
      <c r="B492" s="20">
        <v>4170</v>
      </c>
      <c r="C492" s="138" t="s">
        <v>101</v>
      </c>
      <c r="D492" s="70">
        <v>9000</v>
      </c>
      <c r="E492" s="91">
        <v>4400</v>
      </c>
      <c r="F492" s="60">
        <f>(E492/D492*100)</f>
        <v>48.888888888888886</v>
      </c>
    </row>
    <row r="493" spans="1:10" ht="12.75">
      <c r="A493" s="203"/>
      <c r="B493" s="20">
        <v>4210</v>
      </c>
      <c r="C493" s="81" t="s">
        <v>14</v>
      </c>
      <c r="D493" s="70">
        <v>261</v>
      </c>
      <c r="E493" s="91">
        <v>261</v>
      </c>
      <c r="F493" s="60">
        <f t="shared" si="2"/>
        <v>100</v>
      </c>
      <c r="H493" s="36"/>
      <c r="I493" s="36"/>
      <c r="J493" s="36"/>
    </row>
    <row r="494" spans="1:10" ht="12.75">
      <c r="A494" s="197">
        <v>85156</v>
      </c>
      <c r="B494" s="46"/>
      <c r="C494" s="47" t="s">
        <v>70</v>
      </c>
      <c r="D494" s="71">
        <f>SUM(D497)</f>
        <v>725346</v>
      </c>
      <c r="E494" s="112">
        <f>SUM(E497)</f>
        <v>526275.18</v>
      </c>
      <c r="F494" s="71">
        <f t="shared" si="2"/>
        <v>72.55505372608384</v>
      </c>
      <c r="H494" s="36"/>
      <c r="I494" s="36"/>
      <c r="J494" s="36"/>
    </row>
    <row r="495" spans="1:10" ht="12.75">
      <c r="A495" s="198"/>
      <c r="B495" s="8"/>
      <c r="C495" s="6" t="s">
        <v>71</v>
      </c>
      <c r="D495" s="85"/>
      <c r="E495" s="84"/>
      <c r="F495" s="8"/>
      <c r="H495" s="36"/>
      <c r="I495" s="36"/>
      <c r="J495" s="36"/>
    </row>
    <row r="496" spans="1:6" ht="12.75">
      <c r="A496" s="196"/>
      <c r="B496" s="10"/>
      <c r="C496" s="11" t="s">
        <v>72</v>
      </c>
      <c r="D496" s="77"/>
      <c r="E496" s="86"/>
      <c r="F496" s="10"/>
    </row>
    <row r="497" spans="1:6" ht="13.5" thickBot="1">
      <c r="A497" s="208"/>
      <c r="B497" s="2">
        <v>4130</v>
      </c>
      <c r="C497" s="209" t="s">
        <v>73</v>
      </c>
      <c r="D497" s="59">
        <v>725346</v>
      </c>
      <c r="E497" s="89">
        <v>526275.18</v>
      </c>
      <c r="F497" s="59">
        <f t="shared" si="2"/>
        <v>72.55505372608384</v>
      </c>
    </row>
    <row r="498" spans="1:6" ht="12.75">
      <c r="A498" s="193">
        <v>85195</v>
      </c>
      <c r="B498" s="16"/>
      <c r="C498" s="17" t="s">
        <v>42</v>
      </c>
      <c r="D498" s="62">
        <f>SUM(D499)</f>
        <v>8000</v>
      </c>
      <c r="E498" s="88">
        <f>SUM(E499)</f>
        <v>4999.99</v>
      </c>
      <c r="F498" s="78">
        <f>(E498/D498*100)</f>
        <v>62.499874999999996</v>
      </c>
    </row>
    <row r="499" spans="1:6" ht="12.75">
      <c r="A499" s="167"/>
      <c r="B499" s="40">
        <v>2830</v>
      </c>
      <c r="C499" s="80" t="s">
        <v>104</v>
      </c>
      <c r="D499" s="136">
        <v>8000</v>
      </c>
      <c r="E499" s="211">
        <v>4999.99</v>
      </c>
      <c r="F499" s="70">
        <f>(E499/D499*100)</f>
        <v>62.499874999999996</v>
      </c>
    </row>
    <row r="500" spans="1:6" ht="12.75">
      <c r="A500" s="167"/>
      <c r="B500" s="40"/>
      <c r="C500" s="80" t="s">
        <v>105</v>
      </c>
      <c r="D500" s="117"/>
      <c r="E500" s="116"/>
      <c r="F500" s="73"/>
    </row>
    <row r="501" spans="1:6" ht="12.75">
      <c r="A501" s="167"/>
      <c r="B501" s="40"/>
      <c r="C501" s="80" t="s">
        <v>106</v>
      </c>
      <c r="D501" s="117"/>
      <c r="E501" s="116"/>
      <c r="F501" s="73"/>
    </row>
    <row r="502" spans="1:6" ht="13.5" thickBot="1">
      <c r="A502" s="167"/>
      <c r="B502" s="9"/>
      <c r="C502" s="80" t="s">
        <v>107</v>
      </c>
      <c r="D502" s="210"/>
      <c r="E502" s="116"/>
      <c r="F502" s="59"/>
    </row>
    <row r="503" spans="1:6" ht="16.5" thickBot="1">
      <c r="A503" s="29">
        <v>852</v>
      </c>
      <c r="B503" s="30"/>
      <c r="C503" s="29" t="s">
        <v>95</v>
      </c>
      <c r="D503" s="94">
        <f>SUM(D504,D516,D520,D524,D533,D559,D561)</f>
        <v>3124558</v>
      </c>
      <c r="E503" s="94">
        <f>SUM(E504,E516,E520,E524,E533,E559,E561)</f>
        <v>1324229.6400000001</v>
      </c>
      <c r="F503" s="94">
        <f>(E503/D503*100)</f>
        <v>42.381342897139376</v>
      </c>
    </row>
    <row r="504" spans="1:6" ht="12.75">
      <c r="A504" s="32">
        <v>85201</v>
      </c>
      <c r="B504" s="33"/>
      <c r="C504" s="32" t="s">
        <v>74</v>
      </c>
      <c r="D504" s="88">
        <f>SUM(D505:D515)</f>
        <v>737336</v>
      </c>
      <c r="E504" s="62">
        <f>SUM(E505:E515)</f>
        <v>266790.49</v>
      </c>
      <c r="F504" s="34">
        <f t="shared" si="2"/>
        <v>36.18302781906756</v>
      </c>
    </row>
    <row r="505" spans="1:6" ht="12.75">
      <c r="A505" s="40"/>
      <c r="B505" s="80">
        <v>2320</v>
      </c>
      <c r="C505" s="40" t="s">
        <v>40</v>
      </c>
      <c r="D505" s="116">
        <v>474503</v>
      </c>
      <c r="E505" s="117">
        <v>159505.19</v>
      </c>
      <c r="F505" s="23">
        <f>(E505/D505*100)</f>
        <v>33.61521212721521</v>
      </c>
    </row>
    <row r="506" spans="1:6" ht="12.75">
      <c r="A506" s="40"/>
      <c r="B506" s="80"/>
      <c r="C506" s="40" t="s">
        <v>166</v>
      </c>
      <c r="D506" s="116"/>
      <c r="E506" s="117"/>
      <c r="F506" s="73"/>
    </row>
    <row r="507" spans="1:6" ht="12.75">
      <c r="A507" s="40"/>
      <c r="B507" s="80"/>
      <c r="C507" s="40" t="s">
        <v>167</v>
      </c>
      <c r="D507" s="116"/>
      <c r="E507" s="117"/>
      <c r="F507" s="37"/>
    </row>
    <row r="508" spans="1:6" ht="12.75">
      <c r="A508" s="20"/>
      <c r="B508" s="22">
        <v>2820</v>
      </c>
      <c r="C508" s="21" t="s">
        <v>75</v>
      </c>
      <c r="D508" s="91">
        <v>30629</v>
      </c>
      <c r="E508" s="70">
        <v>15314</v>
      </c>
      <c r="F508" s="23">
        <f>(E508/D508*100)</f>
        <v>49.99836756015541</v>
      </c>
    </row>
    <row r="509" spans="1:6" ht="12.75">
      <c r="A509" s="39"/>
      <c r="B509" s="36"/>
      <c r="C509" s="40" t="s">
        <v>76</v>
      </c>
      <c r="D509" s="103"/>
      <c r="E509" s="73"/>
      <c r="F509" s="37"/>
    </row>
    <row r="510" spans="1:6" ht="12.75">
      <c r="A510" s="24"/>
      <c r="B510" s="26"/>
      <c r="C510" s="25" t="s">
        <v>77</v>
      </c>
      <c r="D510" s="92"/>
      <c r="E510" s="74"/>
      <c r="F510" s="27"/>
    </row>
    <row r="511" spans="1:6" ht="12.75">
      <c r="A511" s="40"/>
      <c r="B511" s="80">
        <v>2830</v>
      </c>
      <c r="C511" s="40" t="s">
        <v>104</v>
      </c>
      <c r="D511" s="136">
        <v>157920</v>
      </c>
      <c r="E511" s="136">
        <v>78960</v>
      </c>
      <c r="F511" s="70">
        <f>(E511/D511*100)</f>
        <v>50</v>
      </c>
    </row>
    <row r="512" spans="1:6" ht="12.75">
      <c r="A512" s="40"/>
      <c r="B512" s="80"/>
      <c r="C512" s="40" t="s">
        <v>105</v>
      </c>
      <c r="D512" s="117"/>
      <c r="E512" s="116"/>
      <c r="F512" s="73"/>
    </row>
    <row r="513" spans="1:6" ht="12.75">
      <c r="A513" s="40"/>
      <c r="B513" s="80"/>
      <c r="C513" s="40" t="s">
        <v>106</v>
      </c>
      <c r="D513" s="117"/>
      <c r="E513" s="116"/>
      <c r="F513" s="73"/>
    </row>
    <row r="514" spans="1:6" ht="12.75">
      <c r="A514" s="25"/>
      <c r="B514" s="80"/>
      <c r="C514" s="40" t="s">
        <v>107</v>
      </c>
      <c r="D514" s="117"/>
      <c r="E514" s="116"/>
      <c r="F514" s="73"/>
    </row>
    <row r="515" spans="1:6" ht="12.75">
      <c r="A515" s="40"/>
      <c r="B515" s="14">
        <v>3110</v>
      </c>
      <c r="C515" s="19" t="s">
        <v>78</v>
      </c>
      <c r="D515" s="87">
        <v>74284</v>
      </c>
      <c r="E515" s="60">
        <v>13011.3</v>
      </c>
      <c r="F515" s="15">
        <f>(E515/D515*100)</f>
        <v>17.51561574497873</v>
      </c>
    </row>
    <row r="516" spans="1:6" ht="12.75">
      <c r="A516" s="16">
        <v>85202</v>
      </c>
      <c r="B516" s="17"/>
      <c r="C516" s="16" t="s">
        <v>79</v>
      </c>
      <c r="D516" s="98">
        <f>SUM(D517)</f>
        <v>436805</v>
      </c>
      <c r="E516" s="78">
        <f>SUM(E517)</f>
        <v>218403</v>
      </c>
      <c r="F516" s="18">
        <f>(E516/D516*100)</f>
        <v>50.00011446755417</v>
      </c>
    </row>
    <row r="517" spans="1:6" ht="12.75">
      <c r="A517" s="20"/>
      <c r="B517" s="22">
        <v>2820</v>
      </c>
      <c r="C517" s="21" t="s">
        <v>75</v>
      </c>
      <c r="D517" s="91">
        <v>436805</v>
      </c>
      <c r="E517" s="70">
        <v>218403</v>
      </c>
      <c r="F517" s="23">
        <f>(E517/D517*100)</f>
        <v>50.00011446755417</v>
      </c>
    </row>
    <row r="518" spans="1:6" ht="12.75">
      <c r="A518" s="39"/>
      <c r="B518" s="36"/>
      <c r="C518" s="40" t="s">
        <v>76</v>
      </c>
      <c r="D518" s="103"/>
      <c r="E518" s="73"/>
      <c r="F518" s="37"/>
    </row>
    <row r="519" spans="1:6" ht="12.75">
      <c r="A519" s="24"/>
      <c r="B519" s="26"/>
      <c r="C519" s="25" t="s">
        <v>77</v>
      </c>
      <c r="D519" s="92"/>
      <c r="E519" s="74"/>
      <c r="F519" s="27"/>
    </row>
    <row r="520" spans="1:6" ht="12.75">
      <c r="A520" s="16">
        <v>85203</v>
      </c>
      <c r="B520" s="17"/>
      <c r="C520" s="16" t="s">
        <v>137</v>
      </c>
      <c r="D520" s="78">
        <f>SUM(D521)</f>
        <v>508536</v>
      </c>
      <c r="E520" s="78">
        <f>SUM(E521)</f>
        <v>253680</v>
      </c>
      <c r="F520" s="78">
        <f>(E520/D520*100)</f>
        <v>49.88437396762471</v>
      </c>
    </row>
    <row r="521" spans="1:6" ht="12.75">
      <c r="A521" s="39"/>
      <c r="B521" s="22">
        <v>2820</v>
      </c>
      <c r="C521" s="21" t="s">
        <v>75</v>
      </c>
      <c r="D521" s="91">
        <v>508536</v>
      </c>
      <c r="E521" s="70">
        <v>253680</v>
      </c>
      <c r="F521" s="23">
        <f>(E521/D521*100)</f>
        <v>49.88437396762471</v>
      </c>
    </row>
    <row r="522" spans="1:6" ht="12.75">
      <c r="A522" s="39"/>
      <c r="B522" s="36"/>
      <c r="C522" s="40" t="s">
        <v>76</v>
      </c>
      <c r="D522" s="103"/>
      <c r="E522" s="73"/>
      <c r="F522" s="37"/>
    </row>
    <row r="523" spans="1:6" ht="12.75">
      <c r="A523" s="24"/>
      <c r="B523" s="36"/>
      <c r="C523" s="25" t="s">
        <v>77</v>
      </c>
      <c r="D523" s="103"/>
      <c r="E523" s="73"/>
      <c r="F523" s="37"/>
    </row>
    <row r="524" spans="1:6" ht="12.75">
      <c r="A524" s="16">
        <v>85204</v>
      </c>
      <c r="B524" s="17"/>
      <c r="C524" s="16" t="s">
        <v>80</v>
      </c>
      <c r="D524" s="78">
        <f>SUM(D525:D532)</f>
        <v>1117561</v>
      </c>
      <c r="E524" s="78">
        <f>SUM(E525:E532)</f>
        <v>428672.44</v>
      </c>
      <c r="F524" s="78">
        <f>(E524/D524*100)</f>
        <v>38.35785608123404</v>
      </c>
    </row>
    <row r="525" spans="1:6" ht="12.75">
      <c r="A525" s="68"/>
      <c r="B525" s="69">
        <v>2320</v>
      </c>
      <c r="C525" s="40" t="s">
        <v>40</v>
      </c>
      <c r="D525" s="118">
        <v>85612</v>
      </c>
      <c r="E525" s="100">
        <v>39500.92</v>
      </c>
      <c r="F525" s="70">
        <f>(E525/D525*100)</f>
        <v>46.13946642993972</v>
      </c>
    </row>
    <row r="526" spans="1:6" ht="12.75">
      <c r="A526" s="63"/>
      <c r="B526" s="64"/>
      <c r="C526" s="40" t="s">
        <v>166</v>
      </c>
      <c r="D526" s="111"/>
      <c r="E526" s="72"/>
      <c r="F526" s="72"/>
    </row>
    <row r="527" spans="1:6" ht="12.75">
      <c r="A527" s="65"/>
      <c r="B527" s="66"/>
      <c r="C527" s="40" t="s">
        <v>167</v>
      </c>
      <c r="D527" s="119"/>
      <c r="E527" s="102"/>
      <c r="F527" s="67"/>
    </row>
    <row r="528" spans="1:6" ht="12.75">
      <c r="A528" s="13"/>
      <c r="B528" s="14">
        <v>3110</v>
      </c>
      <c r="C528" s="19" t="s">
        <v>78</v>
      </c>
      <c r="D528" s="87">
        <v>774117</v>
      </c>
      <c r="E528" s="60">
        <v>307285.2</v>
      </c>
      <c r="F528" s="15">
        <f aca="true" t="shared" si="5" ref="F528:F545">(E528/D528*100)</f>
        <v>39.694929836187555</v>
      </c>
    </row>
    <row r="529" spans="1:6" ht="12.75">
      <c r="A529" s="20"/>
      <c r="B529" s="14">
        <v>4110</v>
      </c>
      <c r="C529" s="19" t="s">
        <v>12</v>
      </c>
      <c r="D529" s="91">
        <v>29868</v>
      </c>
      <c r="E529" s="70">
        <v>10005.12</v>
      </c>
      <c r="F529" s="15">
        <f t="shared" si="5"/>
        <v>33.49779027721977</v>
      </c>
    </row>
    <row r="530" spans="1:6" ht="12.75">
      <c r="A530" s="20"/>
      <c r="B530" s="14">
        <v>4120</v>
      </c>
      <c r="C530" s="19" t="s">
        <v>13</v>
      </c>
      <c r="D530" s="91">
        <v>5132</v>
      </c>
      <c r="E530" s="70">
        <v>1719</v>
      </c>
      <c r="F530" s="15">
        <f t="shared" si="5"/>
        <v>33.495713172252536</v>
      </c>
    </row>
    <row r="531" spans="1:6" ht="12.75">
      <c r="A531" s="20"/>
      <c r="B531" s="22">
        <v>4170</v>
      </c>
      <c r="C531" s="21" t="s">
        <v>101</v>
      </c>
      <c r="D531" s="91">
        <v>209455</v>
      </c>
      <c r="E531" s="70">
        <v>70162.2</v>
      </c>
      <c r="F531" s="15">
        <f>(E531/D531*100)</f>
        <v>33.49750543076078</v>
      </c>
    </row>
    <row r="532" spans="1:6" ht="12.75">
      <c r="A532" s="20"/>
      <c r="B532" s="14">
        <v>4300</v>
      </c>
      <c r="C532" s="19" t="s">
        <v>7</v>
      </c>
      <c r="D532" s="91">
        <v>13377</v>
      </c>
      <c r="E532" s="70">
        <v>0</v>
      </c>
      <c r="F532" s="15">
        <f t="shared" si="5"/>
        <v>0</v>
      </c>
    </row>
    <row r="533" spans="1:6" ht="12.75">
      <c r="A533" s="16">
        <v>85218</v>
      </c>
      <c r="B533" s="17"/>
      <c r="C533" s="16" t="s">
        <v>81</v>
      </c>
      <c r="D533" s="98">
        <f>SUM(D534:D557)</f>
        <v>306080</v>
      </c>
      <c r="E533" s="78">
        <f>SUM(E534:E557)</f>
        <v>156428.11000000004</v>
      </c>
      <c r="F533" s="18">
        <f t="shared" si="5"/>
        <v>51.10693609513854</v>
      </c>
    </row>
    <row r="534" spans="1:6" ht="12.75">
      <c r="A534" s="13"/>
      <c r="B534" s="14">
        <v>4010</v>
      </c>
      <c r="C534" s="19" t="s">
        <v>8</v>
      </c>
      <c r="D534" s="87">
        <v>183314</v>
      </c>
      <c r="E534" s="60">
        <v>90067.47</v>
      </c>
      <c r="F534" s="15">
        <f t="shared" si="5"/>
        <v>49.1328921959043</v>
      </c>
    </row>
    <row r="535" spans="1:6" ht="12.75">
      <c r="A535" s="13"/>
      <c r="B535" s="14">
        <v>4040</v>
      </c>
      <c r="C535" s="19" t="s">
        <v>11</v>
      </c>
      <c r="D535" s="87">
        <v>12893</v>
      </c>
      <c r="E535" s="60">
        <v>12892.6</v>
      </c>
      <c r="F535" s="15">
        <f t="shared" si="5"/>
        <v>99.9968975413015</v>
      </c>
    </row>
    <row r="536" spans="1:6" ht="12.75">
      <c r="A536" s="13"/>
      <c r="B536" s="14">
        <v>4110</v>
      </c>
      <c r="C536" s="19" t="s">
        <v>12</v>
      </c>
      <c r="D536" s="87">
        <v>30549</v>
      </c>
      <c r="E536" s="60">
        <v>16071.75</v>
      </c>
      <c r="F536" s="15">
        <f t="shared" si="5"/>
        <v>52.60974172640675</v>
      </c>
    </row>
    <row r="537" spans="1:6" ht="12.75">
      <c r="A537" s="13"/>
      <c r="B537" s="14">
        <v>4120</v>
      </c>
      <c r="C537" s="19" t="s">
        <v>13</v>
      </c>
      <c r="D537" s="87">
        <v>4792</v>
      </c>
      <c r="E537" s="60">
        <v>2450.64</v>
      </c>
      <c r="F537" s="15">
        <f t="shared" si="5"/>
        <v>51.14023372287145</v>
      </c>
    </row>
    <row r="538" spans="1:6" ht="12.75">
      <c r="A538" s="13"/>
      <c r="B538" s="14">
        <v>4170</v>
      </c>
      <c r="C538" s="19" t="s">
        <v>101</v>
      </c>
      <c r="D538" s="87">
        <v>12000</v>
      </c>
      <c r="E538" s="60">
        <v>3750</v>
      </c>
      <c r="F538" s="15">
        <f t="shared" si="5"/>
        <v>31.25</v>
      </c>
    </row>
    <row r="539" spans="1:6" ht="12.75">
      <c r="A539" s="13"/>
      <c r="B539" s="14">
        <v>4210</v>
      </c>
      <c r="C539" s="19" t="s">
        <v>14</v>
      </c>
      <c r="D539" s="87">
        <v>3258</v>
      </c>
      <c r="E539" s="60">
        <v>2083.16</v>
      </c>
      <c r="F539" s="15">
        <f t="shared" si="5"/>
        <v>63.93984039287906</v>
      </c>
    </row>
    <row r="540" spans="1:6" ht="12.75">
      <c r="A540" s="13"/>
      <c r="B540" s="14">
        <v>4260</v>
      </c>
      <c r="C540" s="19" t="s">
        <v>15</v>
      </c>
      <c r="D540" s="87">
        <v>3000</v>
      </c>
      <c r="E540" s="60">
        <v>730.56</v>
      </c>
      <c r="F540" s="15">
        <f t="shared" si="5"/>
        <v>24.352</v>
      </c>
    </row>
    <row r="541" spans="1:6" ht="12.75">
      <c r="A541" s="13"/>
      <c r="B541" s="14">
        <v>4270</v>
      </c>
      <c r="C541" s="19" t="s">
        <v>16</v>
      </c>
      <c r="D541" s="87">
        <v>3056</v>
      </c>
      <c r="E541" s="60">
        <v>1327.77</v>
      </c>
      <c r="F541" s="15">
        <f t="shared" si="5"/>
        <v>43.44797120418848</v>
      </c>
    </row>
    <row r="542" spans="1:6" ht="12.75">
      <c r="A542" s="13"/>
      <c r="B542" s="14">
        <v>4280</v>
      </c>
      <c r="C542" s="19" t="s">
        <v>28</v>
      </c>
      <c r="D542" s="87">
        <v>80</v>
      </c>
      <c r="E542" s="60">
        <v>80</v>
      </c>
      <c r="F542" s="15">
        <f t="shared" si="5"/>
        <v>100</v>
      </c>
    </row>
    <row r="543" spans="1:6" ht="12.75">
      <c r="A543" s="13"/>
      <c r="B543" s="14">
        <v>4300</v>
      </c>
      <c r="C543" s="19" t="s">
        <v>7</v>
      </c>
      <c r="D543" s="87">
        <v>5000</v>
      </c>
      <c r="E543" s="60">
        <v>3949.98</v>
      </c>
      <c r="F543" s="15">
        <f t="shared" si="5"/>
        <v>78.9996</v>
      </c>
    </row>
    <row r="544" spans="1:6" ht="12.75">
      <c r="A544" s="13"/>
      <c r="B544" s="14">
        <v>4350</v>
      </c>
      <c r="C544" s="19" t="s">
        <v>124</v>
      </c>
      <c r="D544" s="87">
        <v>592</v>
      </c>
      <c r="E544" s="60">
        <v>288</v>
      </c>
      <c r="F544" s="15">
        <f t="shared" si="5"/>
        <v>48.64864864864865</v>
      </c>
    </row>
    <row r="545" spans="1:6" ht="12.75">
      <c r="A545" s="20"/>
      <c r="B545" s="172">
        <v>4360</v>
      </c>
      <c r="C545" s="138" t="s">
        <v>138</v>
      </c>
      <c r="D545" s="70">
        <v>720</v>
      </c>
      <c r="E545" s="91">
        <v>125</v>
      </c>
      <c r="F545" s="70">
        <f t="shared" si="5"/>
        <v>17.36111111111111</v>
      </c>
    </row>
    <row r="546" spans="1:6" ht="12.75">
      <c r="A546" s="39"/>
      <c r="B546" s="181"/>
      <c r="C546" s="80" t="s">
        <v>139</v>
      </c>
      <c r="D546" s="73"/>
      <c r="E546" s="103"/>
      <c r="F546" s="73"/>
    </row>
    <row r="547" spans="1:6" ht="12.75">
      <c r="A547" s="20"/>
      <c r="B547" s="172">
        <v>4370</v>
      </c>
      <c r="C547" s="138" t="s">
        <v>138</v>
      </c>
      <c r="D547" s="70">
        <v>3301</v>
      </c>
      <c r="E547" s="91">
        <v>1521.6</v>
      </c>
      <c r="F547" s="70">
        <f>(E547/D547*100)</f>
        <v>46.09512269009391</v>
      </c>
    </row>
    <row r="548" spans="1:6" ht="12.75">
      <c r="A548" s="24"/>
      <c r="B548" s="165"/>
      <c r="C548" s="135" t="s">
        <v>140</v>
      </c>
      <c r="D548" s="74"/>
      <c r="E548" s="92"/>
      <c r="F548" s="74"/>
    </row>
    <row r="549" spans="1:6" ht="12.75">
      <c r="A549" s="24"/>
      <c r="B549" s="165">
        <v>4400</v>
      </c>
      <c r="C549" s="135" t="s">
        <v>156</v>
      </c>
      <c r="D549" s="74">
        <v>29180</v>
      </c>
      <c r="E549" s="92">
        <v>15007.14</v>
      </c>
      <c r="F549" s="70">
        <f>(E549/D549*100)</f>
        <v>51.4295407813571</v>
      </c>
    </row>
    <row r="550" spans="1:6" ht="12.75">
      <c r="A550" s="13"/>
      <c r="B550" s="166">
        <v>4410</v>
      </c>
      <c r="C550" s="143" t="s">
        <v>17</v>
      </c>
      <c r="D550" s="87">
        <v>1700</v>
      </c>
      <c r="E550" s="60">
        <v>693.04</v>
      </c>
      <c r="F550" s="15">
        <f>(E550/D550*100)</f>
        <v>40.76705882352941</v>
      </c>
    </row>
    <row r="551" spans="1:6" ht="12.75">
      <c r="A551" s="13"/>
      <c r="B551" s="165">
        <v>4430</v>
      </c>
      <c r="C551" s="147" t="s">
        <v>18</v>
      </c>
      <c r="D551" s="87">
        <v>370</v>
      </c>
      <c r="E551" s="60">
        <v>119.5</v>
      </c>
      <c r="F551" s="15">
        <f>(E551/D551*100)</f>
        <v>32.2972972972973</v>
      </c>
    </row>
    <row r="552" spans="1:6" ht="12.75">
      <c r="A552" s="13"/>
      <c r="B552" s="166">
        <v>4440</v>
      </c>
      <c r="C552" s="143" t="s">
        <v>19</v>
      </c>
      <c r="D552" s="87">
        <v>5696</v>
      </c>
      <c r="E552" s="60">
        <v>4000</v>
      </c>
      <c r="F552" s="15">
        <f>(E552/D552*100)</f>
        <v>70.2247191011236</v>
      </c>
    </row>
    <row r="553" spans="1:6" ht="12.75">
      <c r="A553" s="20"/>
      <c r="B553" s="172">
        <v>4700</v>
      </c>
      <c r="C553" s="148" t="s">
        <v>141</v>
      </c>
      <c r="D553" s="106">
        <v>1988</v>
      </c>
      <c r="E553" s="107">
        <v>1063</v>
      </c>
      <c r="F553" s="23">
        <f>(E553/D553*100)</f>
        <v>53.47082494969819</v>
      </c>
    </row>
    <row r="554" spans="1:6" ht="12.75">
      <c r="A554" s="24"/>
      <c r="B554" s="165"/>
      <c r="C554" s="147" t="s">
        <v>142</v>
      </c>
      <c r="D554" s="104"/>
      <c r="E554" s="105"/>
      <c r="F554" s="27"/>
    </row>
    <row r="555" spans="1:6" ht="12.75">
      <c r="A555" s="20"/>
      <c r="B555" s="172">
        <v>4740</v>
      </c>
      <c r="C555" s="138" t="s">
        <v>143</v>
      </c>
      <c r="D555" s="70">
        <v>499</v>
      </c>
      <c r="E555" s="91">
        <v>0</v>
      </c>
      <c r="F555" s="70">
        <f>(E555/D555*100)</f>
        <v>0</v>
      </c>
    </row>
    <row r="556" spans="1:6" ht="12.75">
      <c r="A556" s="39"/>
      <c r="B556" s="181"/>
      <c r="C556" s="80" t="s">
        <v>144</v>
      </c>
      <c r="D556" s="73"/>
      <c r="E556" s="103"/>
      <c r="F556" s="73"/>
    </row>
    <row r="557" spans="1:6" ht="12.75">
      <c r="A557" s="20"/>
      <c r="B557" s="172">
        <v>4750</v>
      </c>
      <c r="C557" s="138" t="s">
        <v>145</v>
      </c>
      <c r="D557" s="70">
        <v>4092</v>
      </c>
      <c r="E557" s="91">
        <v>206.9</v>
      </c>
      <c r="F557" s="70">
        <f>(E557/D557*100)</f>
        <v>5.056207233626588</v>
      </c>
    </row>
    <row r="558" spans="1:6" ht="12.75">
      <c r="A558" s="24"/>
      <c r="B558" s="165"/>
      <c r="C558" s="135" t="s">
        <v>146</v>
      </c>
      <c r="D558" s="74"/>
      <c r="E558" s="92"/>
      <c r="F558" s="74"/>
    </row>
    <row r="559" spans="1:6" ht="12.75">
      <c r="A559" s="16">
        <v>85226</v>
      </c>
      <c r="B559" s="17"/>
      <c r="C559" s="16" t="s">
        <v>168</v>
      </c>
      <c r="D559" s="78">
        <f>SUM(D560)</f>
        <v>3740</v>
      </c>
      <c r="E559" s="134">
        <f>SUM(E560)</f>
        <v>255.6</v>
      </c>
      <c r="F559" s="78">
        <f>(E559/D559*100)</f>
        <v>6.834224598930481</v>
      </c>
    </row>
    <row r="560" spans="1:6" ht="12.75">
      <c r="A560" s="16"/>
      <c r="B560" s="81">
        <v>4300</v>
      </c>
      <c r="C560" s="19" t="s">
        <v>7</v>
      </c>
      <c r="D560" s="116">
        <v>3740</v>
      </c>
      <c r="E560" s="149">
        <v>255.6</v>
      </c>
      <c r="F560" s="136">
        <f>(E560/D560*100)</f>
        <v>6.834224598930481</v>
      </c>
    </row>
    <row r="561" spans="1:6" ht="12.75">
      <c r="A561" s="10">
        <v>85295</v>
      </c>
      <c r="B561" s="178"/>
      <c r="C561" s="11" t="s">
        <v>42</v>
      </c>
      <c r="D561" s="78">
        <f>SUM(D562:D568)</f>
        <v>14500</v>
      </c>
      <c r="E561" s="78">
        <f>SUM(E562:E568)</f>
        <v>0</v>
      </c>
      <c r="F561" s="78">
        <f>(E561/D561*100)</f>
        <v>0</v>
      </c>
    </row>
    <row r="562" spans="1:6" ht="12.75">
      <c r="A562" s="20"/>
      <c r="B562" s="22">
        <v>2710</v>
      </c>
      <c r="C562" s="21" t="s">
        <v>150</v>
      </c>
      <c r="D562" s="91">
        <v>7000</v>
      </c>
      <c r="E562" s="125">
        <v>0</v>
      </c>
      <c r="F562" s="70">
        <f>(E562/D562*100)</f>
        <v>0</v>
      </c>
    </row>
    <row r="563" spans="1:6" ht="12.75">
      <c r="A563" s="39"/>
      <c r="B563" s="36"/>
      <c r="C563" s="40" t="s">
        <v>151</v>
      </c>
      <c r="D563" s="103"/>
      <c r="E563" s="137"/>
      <c r="F563" s="73"/>
    </row>
    <row r="564" spans="1:6" ht="12.75">
      <c r="A564" s="24"/>
      <c r="B564" s="26"/>
      <c r="C564" s="25" t="s">
        <v>152</v>
      </c>
      <c r="D564" s="92"/>
      <c r="E564" s="132"/>
      <c r="F564" s="74"/>
    </row>
    <row r="565" spans="1:6" ht="12.75">
      <c r="A565" s="13"/>
      <c r="B565" s="185">
        <v>4170</v>
      </c>
      <c r="C565" s="138" t="s">
        <v>101</v>
      </c>
      <c r="D565" s="60">
        <v>4500</v>
      </c>
      <c r="E565" s="87">
        <v>0</v>
      </c>
      <c r="F565" s="60">
        <f>(E565/D565*100)</f>
        <v>0</v>
      </c>
    </row>
    <row r="566" spans="1:6" ht="12.75">
      <c r="A566" s="13"/>
      <c r="B566" s="185">
        <v>4210</v>
      </c>
      <c r="C566" s="81" t="s">
        <v>14</v>
      </c>
      <c r="D566" s="60">
        <v>500</v>
      </c>
      <c r="E566" s="87">
        <v>0</v>
      </c>
      <c r="F566" s="60">
        <f>(E566/D566*100)</f>
        <v>0</v>
      </c>
    </row>
    <row r="567" spans="1:6" ht="12.75">
      <c r="A567" s="13"/>
      <c r="B567" s="185">
        <v>4300</v>
      </c>
      <c r="C567" s="81" t="s">
        <v>7</v>
      </c>
      <c r="D567" s="60">
        <v>2000</v>
      </c>
      <c r="E567" s="87">
        <v>0</v>
      </c>
      <c r="F567" s="60">
        <f>(E567/D567*100)</f>
        <v>0</v>
      </c>
    </row>
    <row r="568" spans="1:6" ht="13.5" thickBot="1">
      <c r="A568" s="20"/>
      <c r="B568" s="172">
        <v>4410</v>
      </c>
      <c r="C568" s="148" t="s">
        <v>17</v>
      </c>
      <c r="D568" s="70">
        <v>500</v>
      </c>
      <c r="E568" s="103">
        <v>0</v>
      </c>
      <c r="F568" s="73">
        <f>(E568/D568*100)</f>
        <v>0</v>
      </c>
    </row>
    <row r="569" spans="1:6" ht="15.75">
      <c r="A569" s="38">
        <v>853</v>
      </c>
      <c r="B569" s="35"/>
      <c r="C569" s="38" t="s">
        <v>96</v>
      </c>
      <c r="D569" s="214">
        <f>SUM(D571,D576,D615)</f>
        <v>1366234.1700000002</v>
      </c>
      <c r="E569" s="215">
        <f>SUM(E571,E576,E615)</f>
        <v>688167.78</v>
      </c>
      <c r="F569" s="215">
        <f>(E569/D569*100)</f>
        <v>50.369680038085995</v>
      </c>
    </row>
    <row r="570" spans="1:6" ht="16.5" thickBot="1">
      <c r="A570" s="45"/>
      <c r="B570" s="43"/>
      <c r="C570" s="45" t="s">
        <v>97</v>
      </c>
      <c r="D570" s="89"/>
      <c r="E570" s="59"/>
      <c r="F570" s="59"/>
    </row>
    <row r="571" spans="1:6" ht="12.75">
      <c r="A571" s="8">
        <v>85311</v>
      </c>
      <c r="B571" s="6"/>
      <c r="C571" s="8" t="s">
        <v>169</v>
      </c>
      <c r="D571" s="84">
        <f>SUM(D573)</f>
        <v>90420</v>
      </c>
      <c r="E571" s="85">
        <f>SUM(E573)</f>
        <v>45210</v>
      </c>
      <c r="F571" s="85">
        <f>(E571/D571*100)</f>
        <v>50</v>
      </c>
    </row>
    <row r="572" spans="1:6" ht="12.75">
      <c r="A572" s="10"/>
      <c r="B572" s="6"/>
      <c r="C572" s="10" t="s">
        <v>170</v>
      </c>
      <c r="D572" s="86"/>
      <c r="E572" s="85"/>
      <c r="F572" s="85"/>
    </row>
    <row r="573" spans="1:6" ht="12.75">
      <c r="A573" s="39"/>
      <c r="B573" s="22">
        <v>2820</v>
      </c>
      <c r="C573" s="40" t="s">
        <v>75</v>
      </c>
      <c r="D573" s="91">
        <v>90420</v>
      </c>
      <c r="E573" s="70">
        <v>45210</v>
      </c>
      <c r="F573" s="70">
        <f>(E573/D573*100)</f>
        <v>50</v>
      </c>
    </row>
    <row r="574" spans="1:6" ht="12.75">
      <c r="A574" s="39"/>
      <c r="B574" s="36"/>
      <c r="C574" s="40" t="s">
        <v>76</v>
      </c>
      <c r="D574" s="103"/>
      <c r="E574" s="73"/>
      <c r="F574" s="73"/>
    </row>
    <row r="575" spans="1:6" ht="12.75">
      <c r="A575" s="24"/>
      <c r="B575" s="26"/>
      <c r="C575" s="40" t="s">
        <v>77</v>
      </c>
      <c r="D575" s="92"/>
      <c r="E575" s="74"/>
      <c r="F575" s="74"/>
    </row>
    <row r="576" spans="1:6" ht="12.75">
      <c r="A576" s="10">
        <v>85333</v>
      </c>
      <c r="B576" s="11"/>
      <c r="C576" s="16" t="s">
        <v>82</v>
      </c>
      <c r="D576" s="98">
        <f>SUM(D577:D613)</f>
        <v>1271314.1700000002</v>
      </c>
      <c r="E576" s="78">
        <f>SUM(E577:E613)</f>
        <v>639457.88</v>
      </c>
      <c r="F576" s="78">
        <f aca="true" t="shared" si="6" ref="F576:F598">(E576/D576*100)</f>
        <v>50.29896583312683</v>
      </c>
    </row>
    <row r="577" spans="1:6" ht="12.75">
      <c r="A577" s="10"/>
      <c r="B577" s="66">
        <v>3020</v>
      </c>
      <c r="C577" s="20" t="s">
        <v>109</v>
      </c>
      <c r="D577" s="96">
        <v>2392</v>
      </c>
      <c r="E577" s="97">
        <v>1500</v>
      </c>
      <c r="F577" s="60">
        <f t="shared" si="6"/>
        <v>62.70903010033445</v>
      </c>
    </row>
    <row r="578" spans="1:6" ht="12.75">
      <c r="A578" s="13"/>
      <c r="B578" s="14">
        <v>4010</v>
      </c>
      <c r="C578" s="19" t="s">
        <v>8</v>
      </c>
      <c r="D578" s="87">
        <v>841697</v>
      </c>
      <c r="E578" s="60">
        <v>410964.14</v>
      </c>
      <c r="F578" s="60">
        <f t="shared" si="6"/>
        <v>48.825662916702804</v>
      </c>
    </row>
    <row r="579" spans="1:6" ht="12.75">
      <c r="A579" s="13"/>
      <c r="B579" s="14">
        <v>4018</v>
      </c>
      <c r="C579" s="19" t="s">
        <v>8</v>
      </c>
      <c r="D579" s="87">
        <v>40229.21</v>
      </c>
      <c r="E579" s="60">
        <v>17175.09</v>
      </c>
      <c r="F579" s="60">
        <f t="shared" si="6"/>
        <v>42.69308296136066</v>
      </c>
    </row>
    <row r="580" spans="1:6" ht="12.75">
      <c r="A580" s="13"/>
      <c r="B580" s="14">
        <v>4019</v>
      </c>
      <c r="C580" s="19" t="s">
        <v>8</v>
      </c>
      <c r="D580" s="87">
        <v>7098.85</v>
      </c>
      <c r="E580" s="60">
        <v>3030.89</v>
      </c>
      <c r="F580" s="60">
        <f t="shared" si="6"/>
        <v>42.69550701874247</v>
      </c>
    </row>
    <row r="581" spans="1:6" ht="12.75">
      <c r="A581" s="13"/>
      <c r="B581" s="14">
        <v>4040</v>
      </c>
      <c r="C581" s="19" t="s">
        <v>11</v>
      </c>
      <c r="D581" s="87">
        <v>61717</v>
      </c>
      <c r="E581" s="60">
        <v>57680</v>
      </c>
      <c r="F581" s="60">
        <f t="shared" si="6"/>
        <v>93.45885250417227</v>
      </c>
    </row>
    <row r="582" spans="1:6" ht="12.75">
      <c r="A582" s="13"/>
      <c r="B582" s="14">
        <v>4048</v>
      </c>
      <c r="C582" s="19" t="s">
        <v>11</v>
      </c>
      <c r="D582" s="87">
        <v>1297.94</v>
      </c>
      <c r="E582" s="60">
        <v>650.25</v>
      </c>
      <c r="F582" s="60">
        <f>(E582/D582*100)</f>
        <v>50.098617809760086</v>
      </c>
    </row>
    <row r="583" spans="1:6" ht="12.75">
      <c r="A583" s="13"/>
      <c r="B583" s="14">
        <v>4040</v>
      </c>
      <c r="C583" s="19" t="s">
        <v>11</v>
      </c>
      <c r="D583" s="87">
        <v>229.06</v>
      </c>
      <c r="E583" s="60">
        <v>114.75</v>
      </c>
      <c r="F583" s="60">
        <f>(E583/D583*100)</f>
        <v>50.09604470444425</v>
      </c>
    </row>
    <row r="584" spans="1:6" ht="12.75">
      <c r="A584" s="13"/>
      <c r="B584" s="14">
        <v>4110</v>
      </c>
      <c r="C584" s="19" t="s">
        <v>12</v>
      </c>
      <c r="D584" s="87">
        <v>139841</v>
      </c>
      <c r="E584" s="60">
        <v>71213.84</v>
      </c>
      <c r="F584" s="60">
        <f t="shared" si="6"/>
        <v>50.92486466772977</v>
      </c>
    </row>
    <row r="585" spans="1:6" ht="12.75">
      <c r="A585" s="13"/>
      <c r="B585" s="14">
        <v>4118</v>
      </c>
      <c r="C585" s="19" t="s">
        <v>12</v>
      </c>
      <c r="D585" s="87">
        <v>6616.27</v>
      </c>
      <c r="E585" s="60">
        <v>2603.6</v>
      </c>
      <c r="F585" s="60">
        <f t="shared" si="6"/>
        <v>39.35147749411677</v>
      </c>
    </row>
    <row r="586" spans="1:6" ht="12.75">
      <c r="A586" s="13"/>
      <c r="B586" s="14">
        <v>4119</v>
      </c>
      <c r="C586" s="19" t="s">
        <v>12</v>
      </c>
      <c r="D586" s="87">
        <v>1167.84</v>
      </c>
      <c r="E586" s="60">
        <v>459.48</v>
      </c>
      <c r="F586" s="60">
        <f t="shared" si="6"/>
        <v>39.34443074393753</v>
      </c>
    </row>
    <row r="587" spans="1:6" ht="12.75">
      <c r="A587" s="13"/>
      <c r="B587" s="14">
        <v>4120</v>
      </c>
      <c r="C587" s="19" t="s">
        <v>13</v>
      </c>
      <c r="D587" s="87">
        <v>22556</v>
      </c>
      <c r="E587" s="60">
        <v>11486.09</v>
      </c>
      <c r="F587" s="60">
        <f t="shared" si="6"/>
        <v>50.92254832417096</v>
      </c>
    </row>
    <row r="588" spans="1:6" ht="12.75">
      <c r="A588" s="13"/>
      <c r="B588" s="14">
        <v>4128</v>
      </c>
      <c r="C588" s="19" t="s">
        <v>13</v>
      </c>
      <c r="D588" s="87">
        <v>1012.59</v>
      </c>
      <c r="E588" s="60">
        <v>419.95</v>
      </c>
      <c r="F588" s="60">
        <f t="shared" si="6"/>
        <v>41.47285673372243</v>
      </c>
    </row>
    <row r="589" spans="1:6" ht="12.75">
      <c r="A589" s="13"/>
      <c r="B589" s="14">
        <v>4129</v>
      </c>
      <c r="C589" s="19" t="s">
        <v>13</v>
      </c>
      <c r="D589" s="87">
        <v>178.9</v>
      </c>
      <c r="E589" s="60">
        <v>74.1</v>
      </c>
      <c r="F589" s="60">
        <f t="shared" si="6"/>
        <v>41.41978759083286</v>
      </c>
    </row>
    <row r="590" spans="1:6" ht="12.75">
      <c r="A590" s="13"/>
      <c r="B590" s="14">
        <v>4140</v>
      </c>
      <c r="C590" s="19" t="s">
        <v>100</v>
      </c>
      <c r="D590" s="87">
        <v>28000</v>
      </c>
      <c r="E590" s="60">
        <v>13384</v>
      </c>
      <c r="F590" s="60">
        <f t="shared" si="6"/>
        <v>47.8</v>
      </c>
    </row>
    <row r="591" spans="1:6" ht="12.75">
      <c r="A591" s="13"/>
      <c r="B591" s="14">
        <v>4170</v>
      </c>
      <c r="C591" s="19" t="s">
        <v>101</v>
      </c>
      <c r="D591" s="87">
        <v>2000</v>
      </c>
      <c r="E591" s="60">
        <v>0</v>
      </c>
      <c r="F591" s="60">
        <f t="shared" si="6"/>
        <v>0</v>
      </c>
    </row>
    <row r="592" spans="1:6" ht="12.75">
      <c r="A592" s="13"/>
      <c r="B592" s="14">
        <v>4210</v>
      </c>
      <c r="C592" s="19" t="s">
        <v>14</v>
      </c>
      <c r="D592" s="87">
        <v>22526.27</v>
      </c>
      <c r="E592" s="60">
        <v>6817.39</v>
      </c>
      <c r="F592" s="60">
        <f t="shared" si="6"/>
        <v>30.264176004283</v>
      </c>
    </row>
    <row r="593" spans="1:6" ht="12.75">
      <c r="A593" s="13"/>
      <c r="B593" s="14">
        <v>4270</v>
      </c>
      <c r="C593" s="19" t="s">
        <v>16</v>
      </c>
      <c r="D593" s="87">
        <v>2851</v>
      </c>
      <c r="E593" s="60">
        <v>138</v>
      </c>
      <c r="F593" s="60">
        <f t="shared" si="6"/>
        <v>4.840406874780779</v>
      </c>
    </row>
    <row r="594" spans="1:6" ht="12.75">
      <c r="A594" s="13"/>
      <c r="B594" s="14">
        <v>4280</v>
      </c>
      <c r="C594" s="19" t="s">
        <v>28</v>
      </c>
      <c r="D594" s="87">
        <v>1600</v>
      </c>
      <c r="E594" s="60">
        <v>30</v>
      </c>
      <c r="F594" s="60">
        <f t="shared" si="6"/>
        <v>1.875</v>
      </c>
    </row>
    <row r="595" spans="1:6" ht="12.75">
      <c r="A595" s="13"/>
      <c r="B595" s="14">
        <v>4300</v>
      </c>
      <c r="C595" s="19" t="s">
        <v>7</v>
      </c>
      <c r="D595" s="87">
        <v>5566</v>
      </c>
      <c r="E595" s="60">
        <v>856.14</v>
      </c>
      <c r="F595" s="60">
        <f t="shared" si="6"/>
        <v>15.381602587136184</v>
      </c>
    </row>
    <row r="596" spans="1:6" ht="12.75">
      <c r="A596" s="13"/>
      <c r="B596" s="14">
        <v>4308</v>
      </c>
      <c r="C596" s="19" t="s">
        <v>7</v>
      </c>
      <c r="D596" s="87">
        <v>1.06</v>
      </c>
      <c r="E596" s="60">
        <v>0</v>
      </c>
      <c r="F596" s="60">
        <f t="shared" si="6"/>
        <v>0</v>
      </c>
    </row>
    <row r="597" spans="1:6" ht="12.75">
      <c r="A597" s="13"/>
      <c r="B597" s="14">
        <v>4309</v>
      </c>
      <c r="C597" s="19" t="s">
        <v>7</v>
      </c>
      <c r="D597" s="87">
        <v>0.18</v>
      </c>
      <c r="E597" s="60">
        <v>0</v>
      </c>
      <c r="F597" s="60">
        <f t="shared" si="6"/>
        <v>0</v>
      </c>
    </row>
    <row r="598" spans="1:6" ht="12.75">
      <c r="A598" s="20"/>
      <c r="B598" s="22">
        <v>4370</v>
      </c>
      <c r="C598" s="21" t="s">
        <v>138</v>
      </c>
      <c r="D598" s="91">
        <v>1623</v>
      </c>
      <c r="E598" s="70">
        <v>669.07</v>
      </c>
      <c r="F598" s="70">
        <f t="shared" si="6"/>
        <v>41.224276032039434</v>
      </c>
    </row>
    <row r="599" spans="1:6" ht="12.75">
      <c r="A599" s="24"/>
      <c r="B599" s="26"/>
      <c r="C599" s="25" t="s">
        <v>140</v>
      </c>
      <c r="D599" s="92"/>
      <c r="E599" s="74"/>
      <c r="F599" s="74"/>
    </row>
    <row r="600" spans="1:6" ht="12.75">
      <c r="A600" s="24"/>
      <c r="B600" s="14">
        <v>4400</v>
      </c>
      <c r="C600" s="25" t="s">
        <v>156</v>
      </c>
      <c r="D600" s="87">
        <v>30130</v>
      </c>
      <c r="E600" s="74">
        <v>15254.88</v>
      </c>
      <c r="F600" s="60">
        <f aca="true" t="shared" si="7" ref="F600:F613">(E600/D600*100)</f>
        <v>50.630202456023895</v>
      </c>
    </row>
    <row r="601" spans="1:6" ht="12.75">
      <c r="A601" s="13"/>
      <c r="B601" s="14">
        <v>4410</v>
      </c>
      <c r="C601" s="19" t="s">
        <v>17</v>
      </c>
      <c r="D601" s="87">
        <v>1055</v>
      </c>
      <c r="E601" s="60">
        <v>46</v>
      </c>
      <c r="F601" s="60">
        <f t="shared" si="7"/>
        <v>4.360189573459715</v>
      </c>
    </row>
    <row r="602" spans="1:6" ht="12.75">
      <c r="A602" s="24"/>
      <c r="B602" s="26">
        <v>4420</v>
      </c>
      <c r="C602" s="25" t="s">
        <v>93</v>
      </c>
      <c r="D602" s="92">
        <v>362</v>
      </c>
      <c r="E602" s="74">
        <v>0</v>
      </c>
      <c r="F602" s="74">
        <f t="shared" si="7"/>
        <v>0</v>
      </c>
    </row>
    <row r="603" spans="1:6" ht="12.75">
      <c r="A603" s="24"/>
      <c r="B603" s="26">
        <v>4430</v>
      </c>
      <c r="C603" s="25" t="s">
        <v>18</v>
      </c>
      <c r="D603" s="92">
        <v>5400</v>
      </c>
      <c r="E603" s="74">
        <v>548.5</v>
      </c>
      <c r="F603" s="74">
        <f t="shared" si="7"/>
        <v>10.157407407407408</v>
      </c>
    </row>
    <row r="604" spans="1:6" ht="12.75">
      <c r="A604" s="13"/>
      <c r="B604" s="14">
        <v>4440</v>
      </c>
      <c r="C604" s="19" t="s">
        <v>19</v>
      </c>
      <c r="D604" s="87">
        <v>30100</v>
      </c>
      <c r="E604" s="60">
        <v>21875.86</v>
      </c>
      <c r="F604" s="60">
        <f t="shared" si="7"/>
        <v>72.6772757475083</v>
      </c>
    </row>
    <row r="605" spans="1:6" ht="12.75">
      <c r="A605" s="24"/>
      <c r="B605" s="14">
        <v>4448</v>
      </c>
      <c r="C605" s="19" t="s">
        <v>19</v>
      </c>
      <c r="D605" s="92">
        <v>1785</v>
      </c>
      <c r="E605" s="74">
        <v>1275.05</v>
      </c>
      <c r="F605" s="74">
        <f t="shared" si="7"/>
        <v>71.4313725490196</v>
      </c>
    </row>
    <row r="606" spans="1:6" ht="12.75">
      <c r="A606" s="24"/>
      <c r="B606" s="14">
        <v>4449</v>
      </c>
      <c r="C606" s="19" t="s">
        <v>19</v>
      </c>
      <c r="D606" s="92">
        <v>315</v>
      </c>
      <c r="E606" s="74">
        <v>225.01</v>
      </c>
      <c r="F606" s="74">
        <f t="shared" si="7"/>
        <v>71.43174603174603</v>
      </c>
    </row>
    <row r="607" spans="1:6" ht="12.75">
      <c r="A607" s="24"/>
      <c r="B607" s="26">
        <v>4480</v>
      </c>
      <c r="C607" s="25" t="s">
        <v>20</v>
      </c>
      <c r="D607" s="92">
        <v>1640</v>
      </c>
      <c r="E607" s="74">
        <v>818</v>
      </c>
      <c r="F607" s="74">
        <f t="shared" si="7"/>
        <v>49.8780487804878</v>
      </c>
    </row>
    <row r="608" spans="1:6" ht="12.75">
      <c r="A608" s="13"/>
      <c r="B608" s="14">
        <v>4520</v>
      </c>
      <c r="C608" s="19" t="s">
        <v>49</v>
      </c>
      <c r="D608" s="87">
        <v>148</v>
      </c>
      <c r="E608" s="60">
        <v>147.8</v>
      </c>
      <c r="F608" s="60">
        <f t="shared" si="7"/>
        <v>99.86486486486487</v>
      </c>
    </row>
    <row r="609" spans="1:6" ht="12.75">
      <c r="A609" s="39"/>
      <c r="B609" s="58">
        <v>4700</v>
      </c>
      <c r="C609" s="40" t="s">
        <v>141</v>
      </c>
      <c r="D609" s="103">
        <v>278</v>
      </c>
      <c r="E609" s="73">
        <v>0</v>
      </c>
      <c r="F609" s="73">
        <f>(E609/D609*100)</f>
        <v>0</v>
      </c>
    </row>
    <row r="610" spans="1:6" ht="12.75">
      <c r="A610" s="24"/>
      <c r="B610" s="194"/>
      <c r="C610" s="25" t="s">
        <v>142</v>
      </c>
      <c r="D610" s="92"/>
      <c r="E610" s="74"/>
      <c r="F610" s="74"/>
    </row>
    <row r="611" spans="1:6" ht="12.75">
      <c r="A611" s="39"/>
      <c r="B611" s="58">
        <v>4708</v>
      </c>
      <c r="C611" s="40" t="s">
        <v>141</v>
      </c>
      <c r="D611" s="103">
        <v>8415</v>
      </c>
      <c r="E611" s="73">
        <v>0</v>
      </c>
      <c r="F611" s="73">
        <f>(E611/D611*100)</f>
        <v>0</v>
      </c>
    </row>
    <row r="612" spans="1:6" ht="12.75">
      <c r="A612" s="24"/>
      <c r="B612" s="194"/>
      <c r="C612" s="25" t="s">
        <v>142</v>
      </c>
      <c r="D612" s="92"/>
      <c r="E612" s="74"/>
      <c r="F612" s="74"/>
    </row>
    <row r="613" spans="1:6" ht="12.75">
      <c r="A613" s="39"/>
      <c r="B613" s="58">
        <v>4709</v>
      </c>
      <c r="C613" s="40" t="s">
        <v>141</v>
      </c>
      <c r="D613" s="103">
        <v>1485</v>
      </c>
      <c r="E613" s="73">
        <v>0</v>
      </c>
      <c r="F613" s="73">
        <f t="shared" si="7"/>
        <v>0</v>
      </c>
    </row>
    <row r="614" spans="1:6" ht="12.75">
      <c r="A614" s="39"/>
      <c r="B614" s="58"/>
      <c r="C614" s="40" t="s">
        <v>142</v>
      </c>
      <c r="D614" s="103"/>
      <c r="E614" s="73"/>
      <c r="F614" s="73"/>
    </row>
    <row r="615" spans="1:6" ht="12.75">
      <c r="A615" s="16">
        <v>85395</v>
      </c>
      <c r="B615" s="17"/>
      <c r="C615" s="16" t="s">
        <v>42</v>
      </c>
      <c r="D615" s="98">
        <f>SUM(D616)</f>
        <v>4500</v>
      </c>
      <c r="E615" s="78">
        <f>SUM(E616)</f>
        <v>3499.9</v>
      </c>
      <c r="F615" s="78">
        <f>(E615/D615*100)</f>
        <v>77.77555555555556</v>
      </c>
    </row>
    <row r="616" spans="1:6" ht="12.75">
      <c r="A616" s="20"/>
      <c r="B616" s="22">
        <v>2830</v>
      </c>
      <c r="C616" s="40" t="s">
        <v>104</v>
      </c>
      <c r="D616" s="91">
        <v>4500</v>
      </c>
      <c r="E616" s="70">
        <v>3499.9</v>
      </c>
      <c r="F616" s="70">
        <f>(E616/D616*100)</f>
        <v>77.77555555555556</v>
      </c>
    </row>
    <row r="617" spans="1:6" ht="12.75">
      <c r="A617" s="39"/>
      <c r="B617" s="36"/>
      <c r="C617" s="40" t="s">
        <v>105</v>
      </c>
      <c r="D617" s="103"/>
      <c r="E617" s="73"/>
      <c r="F617" s="73"/>
    </row>
    <row r="618" spans="1:6" ht="12.75">
      <c r="A618" s="39"/>
      <c r="B618" s="58"/>
      <c r="C618" s="40" t="s">
        <v>106</v>
      </c>
      <c r="D618" s="103"/>
      <c r="E618" s="73"/>
      <c r="F618" s="73"/>
    </row>
    <row r="619" spans="1:6" ht="13.5" thickBot="1">
      <c r="A619" s="39"/>
      <c r="B619" s="58"/>
      <c r="C619" s="40" t="s">
        <v>107</v>
      </c>
      <c r="D619" s="103"/>
      <c r="E619" s="73"/>
      <c r="F619" s="73"/>
    </row>
    <row r="620" spans="1:6" ht="15.75">
      <c r="A620" s="212">
        <v>854</v>
      </c>
      <c r="B620" s="168"/>
      <c r="C620" s="169" t="s">
        <v>83</v>
      </c>
      <c r="D620" s="170">
        <f>SUM(D621,D642,D647,D650)</f>
        <v>3005531</v>
      </c>
      <c r="E620" s="170">
        <f>SUM(E621,E642,E647,E650)</f>
        <v>1540413.9000000001</v>
      </c>
      <c r="F620" s="170">
        <f>(E620/D620*100)</f>
        <v>51.25263722117657</v>
      </c>
    </row>
    <row r="621" spans="1:6" ht="12.75">
      <c r="A621" s="196">
        <v>85410</v>
      </c>
      <c r="B621" s="10"/>
      <c r="C621" s="11" t="s">
        <v>84</v>
      </c>
      <c r="D621" s="77">
        <f>SUM(D622:D640)</f>
        <v>942770</v>
      </c>
      <c r="E621" s="77">
        <f>SUM(E622:E640)</f>
        <v>504049.9000000001</v>
      </c>
      <c r="F621" s="77">
        <f aca="true" t="shared" si="8" ref="F621:F635">(E621/D621*100)</f>
        <v>53.46477932051297</v>
      </c>
    </row>
    <row r="622" spans="1:6" ht="12.75">
      <c r="A622" s="203"/>
      <c r="B622" s="20">
        <v>3020</v>
      </c>
      <c r="C622" s="22" t="s">
        <v>109</v>
      </c>
      <c r="D622" s="70">
        <v>8126</v>
      </c>
      <c r="E622" s="70">
        <v>2139.36</v>
      </c>
      <c r="F622" s="70">
        <f t="shared" si="8"/>
        <v>26.32734432685208</v>
      </c>
    </row>
    <row r="623" spans="1:6" ht="12.75">
      <c r="A623" s="202"/>
      <c r="B623" s="13">
        <v>4010</v>
      </c>
      <c r="C623" s="81" t="s">
        <v>8</v>
      </c>
      <c r="D623" s="60">
        <v>511912</v>
      </c>
      <c r="E623" s="60">
        <v>260501.01</v>
      </c>
      <c r="F623" s="60">
        <f t="shared" si="8"/>
        <v>50.887849864820524</v>
      </c>
    </row>
    <row r="624" spans="1:6" ht="12.75">
      <c r="A624" s="202"/>
      <c r="B624" s="13">
        <v>4040</v>
      </c>
      <c r="C624" s="81" t="s">
        <v>11</v>
      </c>
      <c r="D624" s="60">
        <v>43228</v>
      </c>
      <c r="E624" s="60">
        <v>42270.65</v>
      </c>
      <c r="F624" s="60">
        <f t="shared" si="8"/>
        <v>97.78534745997965</v>
      </c>
    </row>
    <row r="625" spans="1:6" ht="12.75">
      <c r="A625" s="202"/>
      <c r="B625" s="13">
        <v>4110</v>
      </c>
      <c r="C625" s="81" t="s">
        <v>12</v>
      </c>
      <c r="D625" s="60">
        <v>86948</v>
      </c>
      <c r="E625" s="60">
        <v>46406.39</v>
      </c>
      <c r="F625" s="60">
        <f t="shared" si="8"/>
        <v>53.37257901274325</v>
      </c>
    </row>
    <row r="626" spans="1:6" ht="12.75">
      <c r="A626" s="202"/>
      <c r="B626" s="13">
        <v>4120</v>
      </c>
      <c r="C626" s="81" t="s">
        <v>13</v>
      </c>
      <c r="D626" s="60">
        <v>13760</v>
      </c>
      <c r="E626" s="60">
        <v>7455.84</v>
      </c>
      <c r="F626" s="60">
        <f t="shared" si="8"/>
        <v>54.18488372093023</v>
      </c>
    </row>
    <row r="627" spans="1:6" ht="12.75">
      <c r="A627" s="202"/>
      <c r="B627" s="13">
        <v>4210</v>
      </c>
      <c r="C627" s="81" t="s">
        <v>14</v>
      </c>
      <c r="D627" s="60">
        <v>118522</v>
      </c>
      <c r="E627" s="60">
        <v>58047.4</v>
      </c>
      <c r="F627" s="60">
        <f t="shared" si="8"/>
        <v>48.976055078382075</v>
      </c>
    </row>
    <row r="628" spans="1:6" ht="12.75">
      <c r="A628" s="202"/>
      <c r="B628" s="13">
        <v>4260</v>
      </c>
      <c r="C628" s="81" t="s">
        <v>15</v>
      </c>
      <c r="D628" s="60">
        <v>53551</v>
      </c>
      <c r="E628" s="60">
        <v>28579.95</v>
      </c>
      <c r="F628" s="60">
        <f t="shared" si="8"/>
        <v>53.369591604265096</v>
      </c>
    </row>
    <row r="629" spans="1:6" ht="12.75">
      <c r="A629" s="202"/>
      <c r="B629" s="13">
        <v>4270</v>
      </c>
      <c r="C629" s="81" t="s">
        <v>16</v>
      </c>
      <c r="D629" s="60">
        <v>500</v>
      </c>
      <c r="E629" s="60">
        <v>0</v>
      </c>
      <c r="F629" s="60">
        <f t="shared" si="8"/>
        <v>0</v>
      </c>
    </row>
    <row r="630" spans="1:6" ht="12.75">
      <c r="A630" s="202"/>
      <c r="B630" s="13">
        <v>4280</v>
      </c>
      <c r="C630" s="81" t="s">
        <v>28</v>
      </c>
      <c r="D630" s="60">
        <v>320</v>
      </c>
      <c r="E630" s="60">
        <v>120</v>
      </c>
      <c r="F630" s="60">
        <f t="shared" si="8"/>
        <v>37.5</v>
      </c>
    </row>
    <row r="631" spans="1:6" ht="12.75">
      <c r="A631" s="202"/>
      <c r="B631" s="13">
        <v>4300</v>
      </c>
      <c r="C631" s="81" t="s">
        <v>7</v>
      </c>
      <c r="D631" s="60">
        <v>71653</v>
      </c>
      <c r="E631" s="60">
        <v>34725.13</v>
      </c>
      <c r="F631" s="60">
        <f t="shared" si="8"/>
        <v>48.462911531966554</v>
      </c>
    </row>
    <row r="632" spans="1:6" ht="12.75">
      <c r="A632" s="203"/>
      <c r="B632" s="13">
        <v>4350</v>
      </c>
      <c r="C632" s="81" t="s">
        <v>124</v>
      </c>
      <c r="D632" s="70">
        <v>1000</v>
      </c>
      <c r="E632" s="70">
        <v>331.76</v>
      </c>
      <c r="F632" s="70">
        <f t="shared" si="8"/>
        <v>33.176</v>
      </c>
    </row>
    <row r="633" spans="1:6" ht="12.75">
      <c r="A633" s="203"/>
      <c r="B633" s="20">
        <v>4360</v>
      </c>
      <c r="C633" s="138" t="s">
        <v>138</v>
      </c>
      <c r="D633" s="70">
        <v>400</v>
      </c>
      <c r="E633" s="70">
        <v>234.24</v>
      </c>
      <c r="F633" s="70">
        <f t="shared" si="8"/>
        <v>58.56</v>
      </c>
    </row>
    <row r="634" spans="1:6" ht="12.75">
      <c r="A634" s="141"/>
      <c r="B634" s="39"/>
      <c r="C634" s="80" t="s">
        <v>139</v>
      </c>
      <c r="D634" s="73"/>
      <c r="E634" s="73"/>
      <c r="F634" s="73"/>
    </row>
    <row r="635" spans="1:6" ht="12.75">
      <c r="A635" s="203"/>
      <c r="B635" s="20">
        <v>4370</v>
      </c>
      <c r="C635" s="138" t="s">
        <v>138</v>
      </c>
      <c r="D635" s="70">
        <v>3428</v>
      </c>
      <c r="E635" s="70">
        <v>1402.67</v>
      </c>
      <c r="F635" s="70">
        <f t="shared" si="8"/>
        <v>40.91802800466745</v>
      </c>
    </row>
    <row r="636" spans="1:6" ht="12.75">
      <c r="A636" s="204"/>
      <c r="B636" s="24"/>
      <c r="C636" s="135" t="s">
        <v>140</v>
      </c>
      <c r="D636" s="74"/>
      <c r="E636" s="74"/>
      <c r="F636" s="74"/>
    </row>
    <row r="637" spans="1:6" ht="12.75">
      <c r="A637" s="202"/>
      <c r="B637" s="13">
        <v>4410</v>
      </c>
      <c r="C637" s="81" t="s">
        <v>17</v>
      </c>
      <c r="D637" s="60">
        <v>300</v>
      </c>
      <c r="E637" s="60">
        <v>71.5</v>
      </c>
      <c r="F637" s="60">
        <f>(E637/D637*100)</f>
        <v>23.833333333333336</v>
      </c>
    </row>
    <row r="638" spans="1:6" ht="12.75">
      <c r="A638" s="202"/>
      <c r="B638" s="13">
        <v>4430</v>
      </c>
      <c r="C638" s="81" t="s">
        <v>18</v>
      </c>
      <c r="D638" s="60">
        <v>309</v>
      </c>
      <c r="E638" s="60">
        <v>309</v>
      </c>
      <c r="F638" s="60">
        <f>(E638/D638*100)</f>
        <v>100</v>
      </c>
    </row>
    <row r="639" spans="1:6" ht="12.75">
      <c r="A639" s="202"/>
      <c r="B639" s="13">
        <v>4440</v>
      </c>
      <c r="C639" s="81" t="s">
        <v>19</v>
      </c>
      <c r="D639" s="60">
        <v>28607</v>
      </c>
      <c r="E639" s="60">
        <v>21455</v>
      </c>
      <c r="F639" s="60">
        <f>(E639/D639*100)</f>
        <v>74.99912608802042</v>
      </c>
    </row>
    <row r="640" spans="1:6" ht="12.75">
      <c r="A640" s="203"/>
      <c r="B640" s="20">
        <v>4740</v>
      </c>
      <c r="C640" s="138" t="s">
        <v>143</v>
      </c>
      <c r="D640" s="70">
        <v>206</v>
      </c>
      <c r="E640" s="70">
        <v>0</v>
      </c>
      <c r="F640" s="70">
        <f>(E640/D640*100)</f>
        <v>0</v>
      </c>
    </row>
    <row r="641" spans="1:6" ht="12.75">
      <c r="A641" s="141"/>
      <c r="B641" s="24"/>
      <c r="C641" s="80" t="s">
        <v>144</v>
      </c>
      <c r="D641" s="73"/>
      <c r="E641" s="73"/>
      <c r="F641" s="73"/>
    </row>
    <row r="642" spans="1:6" ht="12.75">
      <c r="A642" s="193">
        <v>85415</v>
      </c>
      <c r="B642" s="16"/>
      <c r="C642" s="17" t="s">
        <v>85</v>
      </c>
      <c r="D642" s="78">
        <f>SUM(D643:D646)</f>
        <v>10000</v>
      </c>
      <c r="E642" s="78">
        <f>SUM(E643:E646)</f>
        <v>10000</v>
      </c>
      <c r="F642" s="78">
        <f>(E642/D642*100)</f>
        <v>100</v>
      </c>
    </row>
    <row r="643" spans="1:6" ht="12.75">
      <c r="A643" s="167"/>
      <c r="B643" s="40">
        <v>2830</v>
      </c>
      <c r="C643" s="80" t="s">
        <v>104</v>
      </c>
      <c r="D643" s="136">
        <v>10000</v>
      </c>
      <c r="E643" s="136">
        <v>10000</v>
      </c>
      <c r="F643" s="70">
        <f>(E643/D643*100)</f>
        <v>100</v>
      </c>
    </row>
    <row r="644" spans="1:6" ht="12.75">
      <c r="A644" s="167"/>
      <c r="B644" s="40"/>
      <c r="C644" s="80" t="s">
        <v>105</v>
      </c>
      <c r="D644" s="117"/>
      <c r="E644" s="117"/>
      <c r="F644" s="73"/>
    </row>
    <row r="645" spans="1:6" ht="12.75">
      <c r="A645" s="167"/>
      <c r="B645" s="40"/>
      <c r="C645" s="80" t="s">
        <v>106</v>
      </c>
      <c r="D645" s="117"/>
      <c r="E645" s="117"/>
      <c r="F645" s="73"/>
    </row>
    <row r="646" spans="1:6" ht="12.75">
      <c r="A646" s="167"/>
      <c r="B646" s="40"/>
      <c r="C646" s="80" t="s">
        <v>107</v>
      </c>
      <c r="D646" s="117"/>
      <c r="E646" s="117"/>
      <c r="F646" s="73"/>
    </row>
    <row r="647" spans="1:6" ht="12.75">
      <c r="A647" s="193">
        <v>85446</v>
      </c>
      <c r="B647" s="16"/>
      <c r="C647" s="17" t="s">
        <v>67</v>
      </c>
      <c r="D647" s="78">
        <f>SUM(D648:D649)</f>
        <v>9782</v>
      </c>
      <c r="E647" s="78">
        <f>SUM(E648:E649)</f>
        <v>3923</v>
      </c>
      <c r="F647" s="78">
        <f>(E647/D647*100)</f>
        <v>40.10427315477407</v>
      </c>
    </row>
    <row r="648" spans="1:6" ht="12.75">
      <c r="A648" s="36"/>
      <c r="B648" s="39">
        <v>4700</v>
      </c>
      <c r="C648" s="80" t="s">
        <v>141</v>
      </c>
      <c r="D648" s="73">
        <v>9782</v>
      </c>
      <c r="E648" s="73">
        <v>3923</v>
      </c>
      <c r="F648" s="73">
        <f>(E648/D648*100)</f>
        <v>40.10427315477407</v>
      </c>
    </row>
    <row r="649" spans="1:6" ht="12.75">
      <c r="A649" s="204"/>
      <c r="B649" s="24"/>
      <c r="C649" s="135" t="s">
        <v>142</v>
      </c>
      <c r="D649" s="74"/>
      <c r="E649" s="74"/>
      <c r="F649" s="74"/>
    </row>
    <row r="650" spans="1:6" ht="12.75">
      <c r="A650" s="193">
        <v>85495</v>
      </c>
      <c r="B650" s="16"/>
      <c r="C650" s="17" t="s">
        <v>42</v>
      </c>
      <c r="D650" s="78">
        <f>SUM(D651:D654)</f>
        <v>2042979</v>
      </c>
      <c r="E650" s="78">
        <f>SUM(E651:E654)</f>
        <v>1022441</v>
      </c>
      <c r="F650" s="78">
        <f>(E650/D650*100)</f>
        <v>50.046574144912896</v>
      </c>
    </row>
    <row r="651" spans="1:6" ht="12.75">
      <c r="A651" s="203"/>
      <c r="B651" s="20">
        <v>2540</v>
      </c>
      <c r="C651" s="138" t="s">
        <v>63</v>
      </c>
      <c r="D651" s="70">
        <v>2033586</v>
      </c>
      <c r="E651" s="70">
        <v>1015396</v>
      </c>
      <c r="F651" s="70">
        <f>(E651/D651*100)</f>
        <v>49.93130361833727</v>
      </c>
    </row>
    <row r="652" spans="1:6" ht="12.75">
      <c r="A652" s="204"/>
      <c r="B652" s="24"/>
      <c r="C652" s="135" t="s">
        <v>98</v>
      </c>
      <c r="D652" s="74"/>
      <c r="E652" s="74"/>
      <c r="F652" s="74"/>
    </row>
    <row r="653" spans="1:6" ht="12.75" hidden="1">
      <c r="A653" s="141"/>
      <c r="B653" s="39">
        <v>4440</v>
      </c>
      <c r="C653" s="81" t="s">
        <v>19</v>
      </c>
      <c r="D653" s="73">
        <v>0</v>
      </c>
      <c r="E653" s="73">
        <v>0</v>
      </c>
      <c r="F653" s="70" t="e">
        <f>(E653/D653*100)</f>
        <v>#DIV/0!</v>
      </c>
    </row>
    <row r="654" spans="1:6" ht="13.5" thickBot="1">
      <c r="A654" s="141"/>
      <c r="B654" s="213">
        <v>4440</v>
      </c>
      <c r="C654" s="81" t="s">
        <v>19</v>
      </c>
      <c r="D654" s="59">
        <v>9393</v>
      </c>
      <c r="E654" s="59">
        <v>7045</v>
      </c>
      <c r="F654" s="59">
        <f>(E654/D654*100)</f>
        <v>75.00266155647823</v>
      </c>
    </row>
    <row r="655" spans="1:6" ht="15.75">
      <c r="A655" s="38">
        <v>921</v>
      </c>
      <c r="B655" s="35"/>
      <c r="C655" s="38" t="s">
        <v>86</v>
      </c>
      <c r="D655" s="128">
        <f>SUM(D657,D665)</f>
        <v>42000</v>
      </c>
      <c r="E655" s="128">
        <f>SUM(E657,E665)</f>
        <v>21000</v>
      </c>
      <c r="F655" s="129">
        <f>(E655/D655*100)</f>
        <v>50</v>
      </c>
    </row>
    <row r="656" spans="1:6" ht="16.5" thickBot="1">
      <c r="A656" s="45"/>
      <c r="B656" s="43"/>
      <c r="C656" s="45" t="s">
        <v>87</v>
      </c>
      <c r="D656" s="122"/>
      <c r="E656" s="123"/>
      <c r="F656" s="44"/>
    </row>
    <row r="657" spans="1:6" ht="12.75">
      <c r="A657" s="32">
        <v>92105</v>
      </c>
      <c r="B657" s="33"/>
      <c r="C657" s="32" t="s">
        <v>171</v>
      </c>
      <c r="D657" s="124">
        <f>SUM(D658,D661)</f>
        <v>12000</v>
      </c>
      <c r="E657" s="124">
        <f>SUM(E658,E661)</f>
        <v>6000</v>
      </c>
      <c r="F657" s="34">
        <f>(E657/D657*100)</f>
        <v>50</v>
      </c>
    </row>
    <row r="658" spans="1:6" ht="12.75">
      <c r="A658" s="20"/>
      <c r="B658" s="22">
        <v>2710</v>
      </c>
      <c r="C658" s="21" t="s">
        <v>150</v>
      </c>
      <c r="D658" s="91">
        <v>1000</v>
      </c>
      <c r="E658" s="125">
        <v>0</v>
      </c>
      <c r="F658" s="70">
        <f>(E658/D658*100)</f>
        <v>0</v>
      </c>
    </row>
    <row r="659" spans="1:6" ht="12.75">
      <c r="A659" s="39"/>
      <c r="B659" s="36"/>
      <c r="C659" s="40" t="s">
        <v>151</v>
      </c>
      <c r="D659" s="103"/>
      <c r="E659" s="137"/>
      <c r="F659" s="73"/>
    </row>
    <row r="660" spans="1:6" ht="12.75">
      <c r="A660" s="24"/>
      <c r="B660" s="26"/>
      <c r="C660" s="25" t="s">
        <v>152</v>
      </c>
      <c r="D660" s="92"/>
      <c r="E660" s="132"/>
      <c r="F660" s="74"/>
    </row>
    <row r="661" spans="1:6" ht="12.75">
      <c r="A661" s="40"/>
      <c r="B661" s="80">
        <v>2830</v>
      </c>
      <c r="C661" s="40" t="s">
        <v>104</v>
      </c>
      <c r="D661" s="136">
        <v>11000</v>
      </c>
      <c r="E661" s="136">
        <v>6000</v>
      </c>
      <c r="F661" s="70">
        <f>(E661/D661*100)</f>
        <v>54.54545454545454</v>
      </c>
    </row>
    <row r="662" spans="1:6" ht="12.75">
      <c r="A662" s="40"/>
      <c r="B662" s="80"/>
      <c r="C662" s="40" t="s">
        <v>105</v>
      </c>
      <c r="D662" s="117"/>
      <c r="E662" s="116"/>
      <c r="F662" s="73"/>
    </row>
    <row r="663" spans="1:6" ht="12.75">
      <c r="A663" s="40"/>
      <c r="B663" s="80"/>
      <c r="C663" s="40" t="s">
        <v>106</v>
      </c>
      <c r="D663" s="117"/>
      <c r="E663" s="116"/>
      <c r="F663" s="73"/>
    </row>
    <row r="664" spans="1:6" ht="13.5" thickBot="1">
      <c r="A664" s="40"/>
      <c r="B664" s="80"/>
      <c r="C664" s="40" t="s">
        <v>107</v>
      </c>
      <c r="D664" s="117"/>
      <c r="E664" s="116"/>
      <c r="F664" s="73"/>
    </row>
    <row r="665" spans="1:6" ht="12.75">
      <c r="A665" s="32">
        <v>92116</v>
      </c>
      <c r="B665" s="33"/>
      <c r="C665" s="32" t="s">
        <v>88</v>
      </c>
      <c r="D665" s="124">
        <f>SUM(D666)</f>
        <v>30000</v>
      </c>
      <c r="E665" s="62">
        <f>SUM(E666)</f>
        <v>15000</v>
      </c>
      <c r="F665" s="34">
        <f>(E665/D665*100)</f>
        <v>50</v>
      </c>
    </row>
    <row r="666" spans="1:6" ht="12.75">
      <c r="A666" s="39"/>
      <c r="B666" s="36">
        <v>2480</v>
      </c>
      <c r="C666" s="39" t="s">
        <v>115</v>
      </c>
      <c r="D666" s="125">
        <v>30000</v>
      </c>
      <c r="E666" s="70">
        <v>15000</v>
      </c>
      <c r="F666" s="23">
        <f>(E666/D666*100)</f>
        <v>50</v>
      </c>
    </row>
    <row r="667" spans="1:6" ht="13.5" thickBot="1">
      <c r="A667" s="39"/>
      <c r="B667" s="36"/>
      <c r="C667" s="39" t="s">
        <v>116</v>
      </c>
      <c r="D667" s="146"/>
      <c r="E667" s="59"/>
      <c r="F667" s="7"/>
    </row>
    <row r="668" spans="1:6" ht="15.75">
      <c r="A668" s="38">
        <v>926</v>
      </c>
      <c r="B668" s="35"/>
      <c r="C668" s="38" t="s">
        <v>86</v>
      </c>
      <c r="D668" s="161">
        <f>SUM(D670)</f>
        <v>45500</v>
      </c>
      <c r="E668" s="162">
        <f>SUM(E670)</f>
        <v>8492.779999999999</v>
      </c>
      <c r="F668" s="130">
        <f>(E668/D668*100)</f>
        <v>18.665450549450547</v>
      </c>
    </row>
    <row r="669" spans="1:6" ht="15.75">
      <c r="A669" s="82"/>
      <c r="B669" s="83"/>
      <c r="C669" s="82" t="s">
        <v>87</v>
      </c>
      <c r="D669" s="132"/>
      <c r="E669" s="74"/>
      <c r="F669" s="27"/>
    </row>
    <row r="670" spans="1:6" ht="12.75">
      <c r="A670" s="16">
        <v>92605</v>
      </c>
      <c r="B670" s="17"/>
      <c r="C670" s="16" t="s">
        <v>172</v>
      </c>
      <c r="D670" s="98">
        <f>SUM(D671:D676)</f>
        <v>45500</v>
      </c>
      <c r="E670" s="78">
        <f>SUM(E671:E676)</f>
        <v>8492.779999999999</v>
      </c>
      <c r="F670" s="18">
        <f>(E670/D670*100)</f>
        <v>18.665450549450547</v>
      </c>
    </row>
    <row r="671" spans="1:6" ht="12.75">
      <c r="A671" s="20"/>
      <c r="B671" s="22">
        <v>2830</v>
      </c>
      <c r="C671" s="20" t="s">
        <v>104</v>
      </c>
      <c r="D671" s="91">
        <v>10500</v>
      </c>
      <c r="E671" s="70">
        <v>4500</v>
      </c>
      <c r="F671" s="23">
        <f>(E671/D671*100)</f>
        <v>42.857142857142854</v>
      </c>
    </row>
    <row r="672" spans="1:6" ht="12.75">
      <c r="A672" s="39"/>
      <c r="B672" s="36"/>
      <c r="C672" s="39" t="s">
        <v>105</v>
      </c>
      <c r="D672" s="103"/>
      <c r="E672" s="73"/>
      <c r="F672" s="37"/>
    </row>
    <row r="673" spans="1:6" ht="12.75">
      <c r="A673" s="39"/>
      <c r="B673" s="36"/>
      <c r="C673" s="39" t="s">
        <v>106</v>
      </c>
      <c r="D673" s="103"/>
      <c r="E673" s="73"/>
      <c r="F673" s="37"/>
    </row>
    <row r="674" spans="1:6" ht="12.75">
      <c r="A674" s="24"/>
      <c r="B674" s="26"/>
      <c r="C674" s="24" t="s">
        <v>107</v>
      </c>
      <c r="D674" s="92"/>
      <c r="E674" s="74"/>
      <c r="F674" s="27"/>
    </row>
    <row r="675" spans="1:6" ht="12.75">
      <c r="A675" s="24"/>
      <c r="B675" s="26">
        <v>4210</v>
      </c>
      <c r="C675" s="24" t="s">
        <v>14</v>
      </c>
      <c r="D675" s="92">
        <v>17000</v>
      </c>
      <c r="E675" s="74">
        <v>1496.12</v>
      </c>
      <c r="F675" s="27">
        <f>(E675/D675*100)</f>
        <v>8.800705882352942</v>
      </c>
    </row>
    <row r="676" spans="1:6" ht="13.5" thickBot="1">
      <c r="A676" s="39"/>
      <c r="B676" s="58">
        <v>4300</v>
      </c>
      <c r="C676" s="39" t="s">
        <v>7</v>
      </c>
      <c r="D676" s="103">
        <v>18000</v>
      </c>
      <c r="E676" s="73">
        <v>2496.66</v>
      </c>
      <c r="F676" s="15">
        <f>(E676/D676*100)</f>
        <v>13.870333333333331</v>
      </c>
    </row>
    <row r="677" spans="1:6" ht="16.5" thickBot="1">
      <c r="A677" s="186"/>
      <c r="B677" s="56"/>
      <c r="C677" s="57" t="s">
        <v>89</v>
      </c>
      <c r="D677" s="163">
        <f>SUM(D15,D20,D24,D66,D72,D80,D111,D187,D262,D273,D276,D470,D503,D569,D620,D655,D668)</f>
        <v>50480474.58</v>
      </c>
      <c r="E677" s="163">
        <f>SUM(E15,E20,E24,E66,E72,E80,E111,E187,E262,E273,E276,E470,E503,E569,E620,E655,E668)</f>
        <v>16183365.03</v>
      </c>
      <c r="F677" s="131">
        <f>(E677/D677*100)</f>
        <v>32.058662610933006</v>
      </c>
    </row>
  </sheetData>
  <mergeCells count="5">
    <mergeCell ref="B6:E6"/>
    <mergeCell ref="A10:F10"/>
    <mergeCell ref="B7:F7"/>
    <mergeCell ref="B8:F8"/>
    <mergeCell ref="A9:F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2009-08-28T05:50:21Z</cp:lastPrinted>
  <dcterms:created xsi:type="dcterms:W3CDTF">1997-02-26T13:46:56Z</dcterms:created>
  <dcterms:modified xsi:type="dcterms:W3CDTF">2009-08-28T05:50:22Z</dcterms:modified>
  <cp:category/>
  <cp:version/>
  <cp:contentType/>
  <cp:contentStatus/>
</cp:coreProperties>
</file>