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<sst xmlns="http://schemas.openxmlformats.org/spreadsheetml/2006/main" count="87" uniqueCount="72">
  <si>
    <t>Rozdział</t>
  </si>
  <si>
    <t>Dział</t>
  </si>
  <si>
    <t>Wyszczególnienie</t>
  </si>
  <si>
    <t>Plan</t>
  </si>
  <si>
    <t>dotychczasowy</t>
  </si>
  <si>
    <t>Zmiany w planie</t>
  </si>
  <si>
    <t>zmniejszenia</t>
  </si>
  <si>
    <t>zwiększenia</t>
  </si>
  <si>
    <t>po zmianach</t>
  </si>
  <si>
    <t>1.</t>
  </si>
  <si>
    <t>2.</t>
  </si>
  <si>
    <t>3.</t>
  </si>
  <si>
    <t>4.</t>
  </si>
  <si>
    <t>5.</t>
  </si>
  <si>
    <t>6.</t>
  </si>
  <si>
    <t>Razem</t>
  </si>
  <si>
    <t>X</t>
  </si>
  <si>
    <t>Paragraf</t>
  </si>
  <si>
    <t>Zakup materiałów i wyposażenia</t>
  </si>
  <si>
    <t>Bezpieczeństwo publiczne i ochrona przeciwpożarowa</t>
  </si>
  <si>
    <t>Wynagrodzenia osobowe pracowników</t>
  </si>
  <si>
    <t>Zakup usług remontowych</t>
  </si>
  <si>
    <t xml:space="preserve">                                                   Załącznik nr 3</t>
  </si>
  <si>
    <t>Komendy powiatowe Państwowej Straży Pożarnej</t>
  </si>
  <si>
    <t>Sporz.Wiesława Samsel</t>
  </si>
  <si>
    <t>Zakup akcesoriów komputerowych, w tym programów i licencji</t>
  </si>
  <si>
    <t>ZMIANY PLANU WYDATKÓW BUDŻETU POWIATU NA 2009 ROK</t>
  </si>
  <si>
    <t>samorządu terytorialnego na dofinansowanie własnych zadań bieżących</t>
  </si>
  <si>
    <t>Zakup materiałów papierniczych do sprzętu drukarskiego i urządzeń</t>
  </si>
  <si>
    <t>kserograficznych</t>
  </si>
  <si>
    <t>Różne rozliczenia</t>
  </si>
  <si>
    <t>Rezerwy ogólne i celowe</t>
  </si>
  <si>
    <t>Oświata i wychowanie</t>
  </si>
  <si>
    <t>Szkoły zawodowe</t>
  </si>
  <si>
    <t>Wydatki inwestycyjne jednostek budżetowych</t>
  </si>
  <si>
    <t xml:space="preserve">Centra kształcenia ustawicznego i praktycznego oraz ośrodki </t>
  </si>
  <si>
    <t>dokształcania zawodowego</t>
  </si>
  <si>
    <t>Pozostała działalność</t>
  </si>
  <si>
    <t>Wynagrodzenia bezosobowe</t>
  </si>
  <si>
    <t>Zakup usług pozostałych</t>
  </si>
  <si>
    <t>Pomoc społeczna</t>
  </si>
  <si>
    <t>Powiatowe centra pomocy rodzinie</t>
  </si>
  <si>
    <t>Dodatkowe wynagrodzenie roczne</t>
  </si>
  <si>
    <t xml:space="preserve">Pozostałe zadania w zakresie polityki społecznej </t>
  </si>
  <si>
    <t xml:space="preserve">                                                    Rady Powiatu w Nidzicy</t>
  </si>
  <si>
    <t>z tego: wydatki bieżące w wysokości</t>
  </si>
  <si>
    <t>wydatki majątkowe w wysokości</t>
  </si>
  <si>
    <t>x</t>
  </si>
  <si>
    <t>Wydatki osobowe niezaliczone do wynagrodzeń</t>
  </si>
  <si>
    <t>Opłaty na rzecz budżetów jednostek samorządu terytorialnego</t>
  </si>
  <si>
    <t>Podatek od nieruchomości</t>
  </si>
  <si>
    <t>Szkolenia pracowników niebędących członkami korpusu służby cywilnej</t>
  </si>
  <si>
    <t>Ochrona zdrowia</t>
  </si>
  <si>
    <t xml:space="preserve">Składki na ubezpieczenie zdrowotne oraz świadczenia dla osób </t>
  </si>
  <si>
    <t>nieobjętych obowiązkiem ubezpieczenia zdrowotnego</t>
  </si>
  <si>
    <t>Składki na ubezpieczenie zdrowotne</t>
  </si>
  <si>
    <t>Szpitale ogólne</t>
  </si>
  <si>
    <t xml:space="preserve">Dotacje celowe z budżetu na finansowanie lub dofinansowanie kosztów </t>
  </si>
  <si>
    <t xml:space="preserve">realizacji inwestycji i zakupów inwestycyjnych innych jednostek </t>
  </si>
  <si>
    <t>sektora finansów publicznych</t>
  </si>
  <si>
    <t>Placówki opiekuńczo-wychowawcze</t>
  </si>
  <si>
    <t>Domy pomocy społecznej</t>
  </si>
  <si>
    <t>zleconych do realizacji pozostałym jednostkom niezaliczanym do sektora</t>
  </si>
  <si>
    <t>finansów publicznych</t>
  </si>
  <si>
    <t xml:space="preserve">Dotacja celowa z budżetu na finansowanie lub dofinansowanie zadań </t>
  </si>
  <si>
    <t>zleconych do realizacji stowarzyszeniom</t>
  </si>
  <si>
    <t>Dotacja celowa na pomoc finansową udzielaną między jednostkami</t>
  </si>
  <si>
    <t>Ośrodki wsparcia</t>
  </si>
  <si>
    <t>Rehabilitacja zawodowa i społeczna osób niepełnosprawnych</t>
  </si>
  <si>
    <t>z dnia 25.02.2009 r.</t>
  </si>
  <si>
    <t>Rezerwy (rezerwa ogólna- 267.937,80)</t>
  </si>
  <si>
    <t xml:space="preserve">                                                   do Uchwały Nr XXV/158/09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</si>
</sst>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4" fillId="0" borderId="0" xfId="0" applyFont="1" applyBorder="1" applyAlignment="1">
      <alignment/>
    </xf>
    <xf numFmtId="43" fontId="4" fillId="0" borderId="20" xfId="15" applyNumberFormat="1" applyFont="1" applyBorder="1" applyAlignment="1">
      <alignment/>
    </xf>
    <xf numFmtId="43" fontId="4" fillId="0" borderId="10" xfId="15" applyNumberFormat="1" applyFont="1" applyBorder="1" applyAlignment="1">
      <alignment/>
    </xf>
    <xf numFmtId="43" fontId="1" fillId="0" borderId="2" xfId="0" applyNumberFormat="1" applyFont="1" applyBorder="1" applyAlignment="1">
      <alignment horizontal="center"/>
    </xf>
    <xf numFmtId="43" fontId="2" fillId="0" borderId="10" xfId="15" applyNumberFormat="1" applyFont="1" applyBorder="1" applyAlignment="1">
      <alignment/>
    </xf>
    <xf numFmtId="43" fontId="4" fillId="0" borderId="17" xfId="15" applyNumberFormat="1" applyFont="1" applyBorder="1" applyAlignment="1">
      <alignment/>
    </xf>
    <xf numFmtId="43" fontId="1" fillId="0" borderId="18" xfId="15" applyNumberFormat="1" applyFont="1" applyBorder="1" applyAlignment="1">
      <alignment/>
    </xf>
    <xf numFmtId="43" fontId="1" fillId="0" borderId="19" xfId="15" applyNumberFormat="1" applyFont="1" applyBorder="1" applyAlignment="1">
      <alignment/>
    </xf>
    <xf numFmtId="43" fontId="4" fillId="0" borderId="11" xfId="15" applyNumberFormat="1" applyFont="1" applyBorder="1" applyAlignment="1">
      <alignment/>
    </xf>
    <xf numFmtId="43" fontId="4" fillId="0" borderId="21" xfId="15" applyNumberFormat="1" applyFont="1" applyBorder="1" applyAlignment="1">
      <alignment/>
    </xf>
    <xf numFmtId="43" fontId="4" fillId="0" borderId="6" xfId="15" applyNumberFormat="1" applyFont="1" applyBorder="1" applyAlignment="1">
      <alignment/>
    </xf>
    <xf numFmtId="43" fontId="4" fillId="0" borderId="0" xfId="15" applyNumberFormat="1" applyFont="1" applyBorder="1" applyAlignment="1">
      <alignment/>
    </xf>
    <xf numFmtId="43" fontId="2" fillId="0" borderId="16" xfId="15" applyNumberFormat="1" applyFont="1" applyBorder="1" applyAlignment="1">
      <alignment/>
    </xf>
    <xf numFmtId="43" fontId="4" fillId="0" borderId="3" xfId="15" applyNumberFormat="1" applyFont="1" applyBorder="1" applyAlignment="1">
      <alignment/>
    </xf>
    <xf numFmtId="43" fontId="4" fillId="0" borderId="13" xfId="15" applyNumberFormat="1" applyFont="1" applyBorder="1" applyAlignment="1">
      <alignment/>
    </xf>
    <xf numFmtId="43" fontId="6" fillId="2" borderId="4" xfId="15" applyNumberFormat="1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6" xfId="0" applyFont="1" applyBorder="1" applyAlignment="1">
      <alignment/>
    </xf>
    <xf numFmtId="43" fontId="2" fillId="0" borderId="23" xfId="15" applyNumberFormat="1" applyFont="1" applyBorder="1" applyAlignment="1">
      <alignment/>
    </xf>
    <xf numFmtId="0" fontId="4" fillId="0" borderId="24" xfId="0" applyFont="1" applyBorder="1" applyAlignment="1">
      <alignment/>
    </xf>
    <xf numFmtId="43" fontId="4" fillId="0" borderId="25" xfId="0" applyNumberFormat="1" applyFont="1" applyBorder="1" applyAlignment="1">
      <alignment horizontal="center"/>
    </xf>
    <xf numFmtId="43" fontId="2" fillId="0" borderId="26" xfId="15" applyNumberFormat="1" applyFont="1" applyBorder="1" applyAlignment="1">
      <alignment/>
    </xf>
    <xf numFmtId="0" fontId="4" fillId="0" borderId="21" xfId="0" applyFont="1" applyBorder="1" applyAlignment="1">
      <alignment/>
    </xf>
    <xf numFmtId="43" fontId="4" fillId="0" borderId="25" xfId="15" applyNumberFormat="1" applyFont="1" applyBorder="1" applyAlignment="1">
      <alignment/>
    </xf>
    <xf numFmtId="43" fontId="4" fillId="0" borderId="16" xfId="15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43" fontId="2" fillId="0" borderId="3" xfId="15" applyNumberFormat="1" applyFont="1" applyBorder="1" applyAlignment="1">
      <alignment/>
    </xf>
    <xf numFmtId="43" fontId="2" fillId="0" borderId="11" xfId="15" applyNumberFormat="1" applyFont="1" applyBorder="1" applyAlignment="1">
      <alignment/>
    </xf>
    <xf numFmtId="43" fontId="6" fillId="2" borderId="2" xfId="15" applyNumberFormat="1" applyFont="1" applyFill="1" applyBorder="1" applyAlignment="1">
      <alignment horizontal="center"/>
    </xf>
    <xf numFmtId="43" fontId="1" fillId="2" borderId="2" xfId="15" applyNumberFormat="1" applyFont="1" applyFill="1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 horizontal="right"/>
    </xf>
    <xf numFmtId="43" fontId="1" fillId="0" borderId="9" xfId="0" applyNumberFormat="1" applyFont="1" applyBorder="1" applyAlignment="1">
      <alignment horizontal="center"/>
    </xf>
    <xf numFmtId="43" fontId="4" fillId="0" borderId="30" xfId="15" applyNumberFormat="1" applyFont="1" applyBorder="1" applyAlignment="1">
      <alignment/>
    </xf>
    <xf numFmtId="43" fontId="4" fillId="0" borderId="6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12" xfId="0" applyFont="1" applyBorder="1" applyAlignment="1">
      <alignment/>
    </xf>
    <xf numFmtId="43" fontId="2" fillId="0" borderId="17" xfId="15" applyNumberFormat="1" applyFont="1" applyBorder="1" applyAlignment="1">
      <alignment/>
    </xf>
    <xf numFmtId="43" fontId="2" fillId="0" borderId="12" xfId="15" applyNumberFormat="1" applyFont="1" applyBorder="1" applyAlignment="1">
      <alignment/>
    </xf>
    <xf numFmtId="43" fontId="2" fillId="0" borderId="21" xfId="15" applyNumberFormat="1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6" xfId="0" applyFont="1" applyBorder="1" applyAlignment="1">
      <alignment/>
    </xf>
    <xf numFmtId="0" fontId="6" fillId="2" borderId="31" xfId="0" applyFont="1" applyFill="1" applyBorder="1" applyAlignment="1">
      <alignment horizontal="right"/>
    </xf>
    <xf numFmtId="0" fontId="0" fillId="0" borderId="32" xfId="0" applyBorder="1" applyAlignment="1">
      <alignment horizontal="right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workbookViewId="0" topLeftCell="A1">
      <selection activeCell="C2" sqref="C2"/>
    </sheetView>
  </sheetViews>
  <sheetFormatPr defaultColWidth="9.140625" defaultRowHeight="12.75"/>
  <cols>
    <col min="2" max="2" width="56.8515625" style="0" customWidth="1"/>
    <col min="3" max="3" width="16.28125" style="0" customWidth="1"/>
    <col min="4" max="4" width="15.421875" style="0" customWidth="1"/>
    <col min="5" max="5" width="15.7109375" style="0" customWidth="1"/>
    <col min="6" max="6" width="15.28125" style="0" customWidth="1"/>
  </cols>
  <sheetData>
    <row r="1" spans="4:6" ht="12.75">
      <c r="D1" s="96" t="s">
        <v>22</v>
      </c>
      <c r="E1" s="96"/>
      <c r="F1" s="96"/>
    </row>
    <row r="2" spans="4:6" ht="12.75">
      <c r="D2" s="96" t="s">
        <v>71</v>
      </c>
      <c r="E2" s="96"/>
      <c r="F2" s="96"/>
    </row>
    <row r="3" spans="4:6" ht="12.75">
      <c r="D3" s="96" t="s">
        <v>44</v>
      </c>
      <c r="E3" s="96"/>
      <c r="F3" s="96"/>
    </row>
    <row r="4" spans="4:6" ht="12.75">
      <c r="D4" s="96" t="s">
        <v>69</v>
      </c>
      <c r="E4" s="96"/>
      <c r="F4" s="96"/>
    </row>
    <row r="5" spans="4:6" ht="12.75">
      <c r="D5" s="23"/>
      <c r="E5" s="23"/>
      <c r="F5" s="23"/>
    </row>
    <row r="6" spans="1:6" ht="15.75" customHeight="1">
      <c r="A6" s="97" t="s">
        <v>26</v>
      </c>
      <c r="B6" s="97"/>
      <c r="C6" s="97"/>
      <c r="D6" s="97"/>
      <c r="E6" s="97"/>
      <c r="F6" s="97"/>
    </row>
    <row r="7" spans="1:6" ht="13.5" thickBot="1">
      <c r="A7" s="15"/>
      <c r="B7" s="15"/>
      <c r="C7" s="15"/>
      <c r="D7" s="15"/>
      <c r="E7" s="15"/>
      <c r="F7" s="15"/>
    </row>
    <row r="8" spans="1:6" ht="12.75" hidden="1">
      <c r="A8" s="15"/>
      <c r="B8" s="15"/>
      <c r="C8" s="15"/>
      <c r="D8" s="15"/>
      <c r="E8" s="15"/>
      <c r="F8" s="15"/>
    </row>
    <row r="9" ht="13.5" hidden="1" thickBot="1"/>
    <row r="10" spans="1:6" ht="12.75">
      <c r="A10" s="3" t="s">
        <v>1</v>
      </c>
      <c r="B10" s="2"/>
      <c r="C10" s="10" t="s">
        <v>3</v>
      </c>
      <c r="D10" s="94" t="s">
        <v>5</v>
      </c>
      <c r="E10" s="95"/>
      <c r="F10" s="3" t="s">
        <v>3</v>
      </c>
    </row>
    <row r="11" spans="1:6" ht="12.75">
      <c r="A11" s="4" t="s">
        <v>0</v>
      </c>
      <c r="B11" s="1" t="s">
        <v>2</v>
      </c>
      <c r="C11" s="8" t="s">
        <v>4</v>
      </c>
      <c r="D11" s="21" t="s">
        <v>6</v>
      </c>
      <c r="E11" s="18" t="s">
        <v>7</v>
      </c>
      <c r="F11" s="4" t="s">
        <v>8</v>
      </c>
    </row>
    <row r="12" spans="1:6" ht="13.5" thickBot="1">
      <c r="A12" s="4" t="s">
        <v>17</v>
      </c>
      <c r="B12" s="1"/>
      <c r="C12" s="8"/>
      <c r="D12" s="22"/>
      <c r="E12" s="19"/>
      <c r="F12" s="11"/>
    </row>
    <row r="13" spans="1:6" ht="13.5" thickBot="1">
      <c r="A13" s="5" t="s">
        <v>9</v>
      </c>
      <c r="B13" s="6" t="s">
        <v>10</v>
      </c>
      <c r="C13" s="5" t="s">
        <v>11</v>
      </c>
      <c r="D13" s="9" t="s">
        <v>12</v>
      </c>
      <c r="E13" s="20" t="s">
        <v>13</v>
      </c>
      <c r="F13" s="7" t="s">
        <v>14</v>
      </c>
    </row>
    <row r="14" spans="1:6" ht="12.75">
      <c r="A14" s="3">
        <v>754</v>
      </c>
      <c r="B14" s="31" t="s">
        <v>19</v>
      </c>
      <c r="C14" s="81">
        <f>SUM(C15)</f>
        <v>75100</v>
      </c>
      <c r="D14" s="40">
        <f>SUM(D15)</f>
        <v>3038.48</v>
      </c>
      <c r="E14" s="40">
        <f>SUM(E15)</f>
        <v>3038.48</v>
      </c>
      <c r="F14" s="40">
        <f>SUM(F15)</f>
        <v>75100</v>
      </c>
    </row>
    <row r="15" spans="1:6" ht="12.75">
      <c r="A15" s="33">
        <v>75411</v>
      </c>
      <c r="B15" s="26" t="s">
        <v>23</v>
      </c>
      <c r="C15" s="41">
        <f>SUM(C16:C19)</f>
        <v>75100</v>
      </c>
      <c r="D15" s="41">
        <f>SUM(D16:D19)</f>
        <v>3038.48</v>
      </c>
      <c r="E15" s="41">
        <f>SUM(E16:E19)</f>
        <v>3038.48</v>
      </c>
      <c r="F15" s="41">
        <f>SUM(F16:F19)</f>
        <v>75100</v>
      </c>
    </row>
    <row r="16" spans="1:6" ht="12.75">
      <c r="A16" s="12">
        <v>3020</v>
      </c>
      <c r="B16" s="27" t="s">
        <v>48</v>
      </c>
      <c r="C16" s="82">
        <v>0</v>
      </c>
      <c r="D16" s="39"/>
      <c r="E16" s="39">
        <v>2796.75</v>
      </c>
      <c r="F16" s="39">
        <f>SUM(C16-D16+E16)</f>
        <v>2796.75</v>
      </c>
    </row>
    <row r="17" spans="1:6" ht="12.75">
      <c r="A17" s="16">
        <v>4010</v>
      </c>
      <c r="B17" s="68" t="s">
        <v>20</v>
      </c>
      <c r="C17" s="60">
        <v>60000</v>
      </c>
      <c r="D17" s="45">
        <v>2796.75</v>
      </c>
      <c r="E17" s="60"/>
      <c r="F17" s="39">
        <f>SUM(C17-D17+E17)</f>
        <v>57203.25</v>
      </c>
    </row>
    <row r="18" spans="1:6" ht="12.75">
      <c r="A18" s="16">
        <v>4480</v>
      </c>
      <c r="B18" s="56" t="s">
        <v>50</v>
      </c>
      <c r="C18" s="60">
        <v>15000</v>
      </c>
      <c r="D18" s="45">
        <v>241.73</v>
      </c>
      <c r="E18" s="60"/>
      <c r="F18" s="39">
        <f>SUM(C18-D18+E18)</f>
        <v>14758.27</v>
      </c>
    </row>
    <row r="19" spans="1:6" ht="13.5" thickBot="1">
      <c r="A19" s="16">
        <v>4520</v>
      </c>
      <c r="B19" s="56" t="s">
        <v>49</v>
      </c>
      <c r="C19" s="57">
        <v>100</v>
      </c>
      <c r="D19" s="83"/>
      <c r="E19" s="57">
        <v>241.73</v>
      </c>
      <c r="F19" s="39">
        <f>SUM(C19-D19+E19)</f>
        <v>341.73</v>
      </c>
    </row>
    <row r="20" spans="1:6" s="13" customFormat="1" ht="12" customHeight="1">
      <c r="A20" s="30">
        <v>758</v>
      </c>
      <c r="B20" s="36" t="s">
        <v>30</v>
      </c>
      <c r="C20" s="43">
        <f>SUM(C21)</f>
        <v>301922</v>
      </c>
      <c r="D20" s="44">
        <f>SUM(D21)</f>
        <v>267937.8</v>
      </c>
      <c r="E20" s="43">
        <f>SUM(E21)</f>
        <v>0</v>
      </c>
      <c r="F20" s="43">
        <f>SUM(F21)</f>
        <v>33984.20000000001</v>
      </c>
    </row>
    <row r="21" spans="1:6" s="13" customFormat="1" ht="12" customHeight="1">
      <c r="A21" s="33">
        <v>75818</v>
      </c>
      <c r="B21" s="26" t="s">
        <v>31</v>
      </c>
      <c r="C21" s="41">
        <f>SUM(C22)</f>
        <v>301922</v>
      </c>
      <c r="D21" s="58">
        <f>SUM(D22)</f>
        <v>267937.8</v>
      </c>
      <c r="E21" s="41">
        <f>SUM(E22)</f>
        <v>0</v>
      </c>
      <c r="F21" s="55">
        <f>SUM(C21-D21+E21)</f>
        <v>33984.20000000001</v>
      </c>
    </row>
    <row r="22" spans="1:6" s="13" customFormat="1" ht="12" customHeight="1" thickBot="1">
      <c r="A22" s="35">
        <v>4810</v>
      </c>
      <c r="B22" s="37" t="s">
        <v>70</v>
      </c>
      <c r="C22" s="47">
        <v>301922</v>
      </c>
      <c r="D22" s="48">
        <v>267937.8</v>
      </c>
      <c r="E22" s="47"/>
      <c r="F22" s="38">
        <f>SUM(C22-D22+E22)</f>
        <v>33984.20000000001</v>
      </c>
    </row>
    <row r="23" spans="1:6" s="13" customFormat="1" ht="13.5" customHeight="1">
      <c r="A23" s="30">
        <v>801</v>
      </c>
      <c r="B23" s="32" t="s">
        <v>32</v>
      </c>
      <c r="C23" s="43">
        <f>SUM(C24,C29,C32)</f>
        <v>1368229</v>
      </c>
      <c r="D23" s="43">
        <f>SUM(D24,D29,D32)</f>
        <v>1349311</v>
      </c>
      <c r="E23" s="43">
        <f>SUM(E24,E29,E32)</f>
        <v>59892</v>
      </c>
      <c r="F23" s="43">
        <f>SUM(F24,F29,F32)</f>
        <v>33241</v>
      </c>
    </row>
    <row r="24" spans="1:6" s="13" customFormat="1" ht="12" customHeight="1">
      <c r="A24" s="33">
        <v>80130</v>
      </c>
      <c r="B24" s="34" t="s">
        <v>33</v>
      </c>
      <c r="C24" s="41">
        <f>SUM(C25:C28)</f>
        <v>1366966</v>
      </c>
      <c r="D24" s="41">
        <f>SUM(D25:D28)</f>
        <v>1349311</v>
      </c>
      <c r="E24" s="41">
        <f>SUM(E25:E28)</f>
        <v>42700</v>
      </c>
      <c r="F24" s="41">
        <f>SUM(F25,F29)</f>
        <v>14786</v>
      </c>
    </row>
    <row r="25" spans="1:6" s="13" customFormat="1" ht="12" customHeight="1">
      <c r="A25" s="16">
        <v>4270</v>
      </c>
      <c r="B25" s="28" t="s">
        <v>21</v>
      </c>
      <c r="C25" s="39">
        <v>25442</v>
      </c>
      <c r="D25" s="39">
        <v>23611</v>
      </c>
      <c r="E25" s="39"/>
      <c r="F25" s="39">
        <f>SUM(C25-D25+E25)</f>
        <v>1831</v>
      </c>
    </row>
    <row r="26" spans="1:6" s="13" customFormat="1" ht="12" customHeight="1">
      <c r="A26" s="16">
        <v>6050</v>
      </c>
      <c r="B26" s="28" t="s">
        <v>34</v>
      </c>
      <c r="C26" s="39">
        <v>15824</v>
      </c>
      <c r="D26" s="39"/>
      <c r="E26" s="39">
        <v>42700</v>
      </c>
      <c r="F26" s="39">
        <f>SUM(C26-D26+E26)</f>
        <v>58524</v>
      </c>
    </row>
    <row r="27" spans="1:6" s="13" customFormat="1" ht="12" customHeight="1">
      <c r="A27" s="24">
        <v>6058</v>
      </c>
      <c r="B27" s="28" t="s">
        <v>34</v>
      </c>
      <c r="C27" s="39">
        <v>736000</v>
      </c>
      <c r="D27" s="39">
        <v>736000</v>
      </c>
      <c r="E27" s="27"/>
      <c r="F27" s="45">
        <f>SUM(C27-D27+E27)</f>
        <v>0</v>
      </c>
    </row>
    <row r="28" spans="1:6" s="13" customFormat="1" ht="12" customHeight="1">
      <c r="A28" s="12">
        <v>6059</v>
      </c>
      <c r="B28" s="27" t="s">
        <v>34</v>
      </c>
      <c r="C28" s="39">
        <v>589700</v>
      </c>
      <c r="D28" s="39">
        <v>589700</v>
      </c>
      <c r="E28" s="39"/>
      <c r="F28" s="39">
        <f>SUM(C28-D28+E28)</f>
        <v>0</v>
      </c>
    </row>
    <row r="29" spans="1:6" s="13" customFormat="1" ht="12" customHeight="1">
      <c r="A29" s="62">
        <v>80140</v>
      </c>
      <c r="B29" s="66" t="s">
        <v>35</v>
      </c>
      <c r="C29" s="69">
        <f>SUM(C31)</f>
        <v>1263</v>
      </c>
      <c r="D29" s="69">
        <f>SUM(D31)</f>
        <v>0</v>
      </c>
      <c r="E29" s="69">
        <f>SUM(E31:E31)</f>
        <v>11692</v>
      </c>
      <c r="F29" s="69">
        <f>SUM(F31:F31)</f>
        <v>12955</v>
      </c>
    </row>
    <row r="30" spans="1:6" s="13" customFormat="1" ht="12" customHeight="1">
      <c r="A30" s="63"/>
      <c r="B30" s="67" t="s">
        <v>36</v>
      </c>
      <c r="C30" s="70"/>
      <c r="D30" s="70"/>
      <c r="E30" s="70"/>
      <c r="F30" s="70"/>
    </row>
    <row r="31" spans="1:6" s="13" customFormat="1" ht="12" customHeight="1">
      <c r="A31" s="16">
        <v>3020</v>
      </c>
      <c r="B31" s="27" t="s">
        <v>48</v>
      </c>
      <c r="C31" s="45">
        <v>1263</v>
      </c>
      <c r="D31" s="45"/>
      <c r="E31" s="45">
        <v>11692</v>
      </c>
      <c r="F31" s="45">
        <f>SUM(C31-D31+E31)</f>
        <v>12955</v>
      </c>
    </row>
    <row r="32" spans="1:6" s="13" customFormat="1" ht="12" customHeight="1">
      <c r="A32" s="33">
        <v>80195</v>
      </c>
      <c r="B32" s="34" t="s">
        <v>37</v>
      </c>
      <c r="C32" s="41">
        <f>SUM(C33:C34)</f>
        <v>0</v>
      </c>
      <c r="D32" s="41">
        <f>SUM(D33:D34)</f>
        <v>0</v>
      </c>
      <c r="E32" s="41">
        <f>SUM(E33:E34)</f>
        <v>5500</v>
      </c>
      <c r="F32" s="41">
        <f>SUM(F33:F34)</f>
        <v>5500</v>
      </c>
    </row>
    <row r="33" spans="1:6" s="13" customFormat="1" ht="12.75" customHeight="1">
      <c r="A33" s="17">
        <v>4700</v>
      </c>
      <c r="B33" s="29" t="s">
        <v>51</v>
      </c>
      <c r="C33" s="45">
        <v>0</v>
      </c>
      <c r="D33" s="45"/>
      <c r="E33" s="45">
        <v>1000</v>
      </c>
      <c r="F33" s="39">
        <f>SUM(C33-D33+E33)</f>
        <v>1000</v>
      </c>
    </row>
    <row r="34" spans="1:6" s="13" customFormat="1" ht="12.75" customHeight="1" thickBot="1">
      <c r="A34" s="24">
        <v>4750</v>
      </c>
      <c r="B34" s="27" t="s">
        <v>25</v>
      </c>
      <c r="C34" s="61">
        <v>0</v>
      </c>
      <c r="D34" s="61"/>
      <c r="E34" s="61">
        <v>4500</v>
      </c>
      <c r="F34" s="50">
        <f>SUM(C34-D34+E34)</f>
        <v>4500</v>
      </c>
    </row>
    <row r="35" spans="1:6" s="13" customFormat="1" ht="12.75" customHeight="1">
      <c r="A35" s="30">
        <v>851</v>
      </c>
      <c r="B35" s="36" t="s">
        <v>52</v>
      </c>
      <c r="C35" s="43">
        <f>SUM(C36,C43)</f>
        <v>605000</v>
      </c>
      <c r="D35" s="43">
        <f>SUM(D36,D43)</f>
        <v>480</v>
      </c>
      <c r="E35" s="43">
        <f>SUM(E36,E43)</f>
        <v>959559</v>
      </c>
      <c r="F35" s="43">
        <f>SUM(F36,F43)</f>
        <v>1564079</v>
      </c>
    </row>
    <row r="36" spans="1:6" s="13" customFormat="1" ht="12.75" customHeight="1">
      <c r="A36" s="33">
        <v>85111</v>
      </c>
      <c r="B36" s="26" t="s">
        <v>56</v>
      </c>
      <c r="C36" s="41">
        <f>SUM(C37,C40)</f>
        <v>100000</v>
      </c>
      <c r="D36" s="41">
        <f>SUM(D37,D40)</f>
        <v>0</v>
      </c>
      <c r="E36" s="41">
        <f>SUM(E37,E40)</f>
        <v>738733</v>
      </c>
      <c r="F36" s="41">
        <f>SUM(F37,F40)</f>
        <v>838733</v>
      </c>
    </row>
    <row r="37" spans="1:6" s="13" customFormat="1" ht="12.75" customHeight="1">
      <c r="A37" s="17">
        <v>6220</v>
      </c>
      <c r="B37" s="37" t="s">
        <v>57</v>
      </c>
      <c r="C37" s="50">
        <v>100000</v>
      </c>
      <c r="D37" s="50"/>
      <c r="E37" s="50">
        <v>483733</v>
      </c>
      <c r="F37" s="50">
        <f>SUM(C37-D37+E37)</f>
        <v>583733</v>
      </c>
    </row>
    <row r="38" spans="1:6" s="13" customFormat="1" ht="12.75" customHeight="1">
      <c r="A38" s="17"/>
      <c r="B38" s="37" t="s">
        <v>58</v>
      </c>
      <c r="C38" s="50"/>
      <c r="D38" s="50"/>
      <c r="E38" s="50"/>
      <c r="F38" s="50"/>
    </row>
    <row r="39" spans="1:6" s="13" customFormat="1" ht="12.75" customHeight="1">
      <c r="A39" s="16"/>
      <c r="B39" s="59" t="s">
        <v>59</v>
      </c>
      <c r="C39" s="45"/>
      <c r="D39" s="45"/>
      <c r="E39" s="45"/>
      <c r="F39" s="45"/>
    </row>
    <row r="40" spans="1:6" s="13" customFormat="1" ht="12.75" customHeight="1">
      <c r="A40" s="17">
        <v>6229</v>
      </c>
      <c r="B40" s="37" t="s">
        <v>57</v>
      </c>
      <c r="C40" s="50">
        <v>0</v>
      </c>
      <c r="D40" s="50"/>
      <c r="E40" s="50">
        <v>255000</v>
      </c>
      <c r="F40" s="50">
        <f>SUM(C40-D40+E40)</f>
        <v>255000</v>
      </c>
    </row>
    <row r="41" spans="1:6" s="13" customFormat="1" ht="12.75" customHeight="1">
      <c r="A41" s="17"/>
      <c r="B41" s="37" t="s">
        <v>58</v>
      </c>
      <c r="C41" s="50"/>
      <c r="D41" s="50"/>
      <c r="E41" s="50"/>
      <c r="F41" s="50"/>
    </row>
    <row r="42" spans="1:6" s="13" customFormat="1" ht="12.75" customHeight="1">
      <c r="A42" s="16"/>
      <c r="B42" s="59" t="s">
        <v>59</v>
      </c>
      <c r="C42" s="45"/>
      <c r="D42" s="45"/>
      <c r="E42" s="45"/>
      <c r="F42" s="45"/>
    </row>
    <row r="43" spans="1:6" s="13" customFormat="1" ht="12.75" customHeight="1">
      <c r="A43" s="62">
        <v>85156</v>
      </c>
      <c r="B43" s="84" t="s">
        <v>53</v>
      </c>
      <c r="C43" s="69">
        <f>SUM(C45)</f>
        <v>505000</v>
      </c>
      <c r="D43" s="69">
        <f>SUM(D45)</f>
        <v>480</v>
      </c>
      <c r="E43" s="69">
        <f>SUM(E45:E45)</f>
        <v>220826</v>
      </c>
      <c r="F43" s="69">
        <f>SUM(F45:F45)</f>
        <v>725346</v>
      </c>
    </row>
    <row r="44" spans="1:6" s="13" customFormat="1" ht="12.75" customHeight="1">
      <c r="A44" s="63"/>
      <c r="B44" s="85" t="s">
        <v>54</v>
      </c>
      <c r="C44" s="70"/>
      <c r="D44" s="70"/>
      <c r="E44" s="70"/>
      <c r="F44" s="70"/>
    </row>
    <row r="45" spans="1:6" s="13" customFormat="1" ht="12.75" customHeight="1" thickBot="1">
      <c r="A45" s="64">
        <v>4130</v>
      </c>
      <c r="B45" s="86" t="s">
        <v>55</v>
      </c>
      <c r="C45" s="47">
        <v>505000</v>
      </c>
      <c r="D45" s="47">
        <v>480</v>
      </c>
      <c r="E45" s="47">
        <v>220826</v>
      </c>
      <c r="F45" s="47">
        <f>SUM(C45-D45+E45)</f>
        <v>725346</v>
      </c>
    </row>
    <row r="46" spans="1:6" s="13" customFormat="1" ht="12.75" customHeight="1">
      <c r="A46" s="30">
        <v>852</v>
      </c>
      <c r="B46" s="32" t="s">
        <v>40</v>
      </c>
      <c r="C46" s="43">
        <f>SUM(C47,C51,C54,C57,C61)</f>
        <v>1114592</v>
      </c>
      <c r="D46" s="44">
        <f>SUM(D47,D51,D54,D57,D61)</f>
        <v>4969</v>
      </c>
      <c r="E46" s="43">
        <f>SUM(E47,E51,E54,E57,E61)</f>
        <v>15780</v>
      </c>
      <c r="F46" s="43">
        <f>SUM(F47,F51,F54,F57,F61)</f>
        <v>1125403</v>
      </c>
    </row>
    <row r="47" spans="1:6" s="13" customFormat="1" ht="12.75" customHeight="1">
      <c r="A47" s="33">
        <v>85201</v>
      </c>
      <c r="B47" s="34" t="s">
        <v>60</v>
      </c>
      <c r="C47" s="41">
        <f>SUM(C48)</f>
        <v>151200</v>
      </c>
      <c r="D47" s="41">
        <f>SUM(D48)</f>
        <v>0</v>
      </c>
      <c r="E47" s="41">
        <f>SUM(E48)</f>
        <v>6720</v>
      </c>
      <c r="F47" s="41">
        <f>SUM(F48)</f>
        <v>157920</v>
      </c>
    </row>
    <row r="48" spans="1:6" s="13" customFormat="1" ht="12.75" customHeight="1">
      <c r="A48" s="17">
        <v>2830</v>
      </c>
      <c r="B48" s="29" t="s">
        <v>64</v>
      </c>
      <c r="C48" s="50">
        <v>151200</v>
      </c>
      <c r="D48" s="48"/>
      <c r="E48" s="50">
        <v>6720</v>
      </c>
      <c r="F48" s="50">
        <f>SUM(C48-D48+E48)</f>
        <v>157920</v>
      </c>
    </row>
    <row r="49" spans="1:6" s="13" customFormat="1" ht="12.75" customHeight="1">
      <c r="A49" s="17"/>
      <c r="B49" s="29" t="s">
        <v>62</v>
      </c>
      <c r="C49" s="50"/>
      <c r="D49" s="48"/>
      <c r="E49" s="50"/>
      <c r="F49" s="50"/>
    </row>
    <row r="50" spans="1:6" s="13" customFormat="1" ht="12.75" customHeight="1">
      <c r="A50" s="17"/>
      <c r="B50" s="29" t="s">
        <v>63</v>
      </c>
      <c r="C50" s="50"/>
      <c r="D50" s="48"/>
      <c r="E50" s="50"/>
      <c r="F50" s="50"/>
    </row>
    <row r="51" spans="1:6" s="13" customFormat="1" ht="12.75" customHeight="1">
      <c r="A51" s="33">
        <v>85202</v>
      </c>
      <c r="B51" s="34" t="s">
        <v>61</v>
      </c>
      <c r="C51" s="41">
        <f>SUM(C52)</f>
        <v>435000</v>
      </c>
      <c r="D51" s="87">
        <f>SUM(D52)</f>
        <v>0</v>
      </c>
      <c r="E51" s="41">
        <f>SUM(E52)</f>
        <v>1805</v>
      </c>
      <c r="F51" s="41">
        <f>SUM(F52)</f>
        <v>436805</v>
      </c>
    </row>
    <row r="52" spans="1:6" s="13" customFormat="1" ht="12.75" customHeight="1">
      <c r="A52" s="17">
        <v>2820</v>
      </c>
      <c r="B52" s="29" t="s">
        <v>64</v>
      </c>
      <c r="C52" s="50">
        <v>435000</v>
      </c>
      <c r="D52" s="48"/>
      <c r="E52" s="50">
        <v>1805</v>
      </c>
      <c r="F52" s="50">
        <f>SUM(C52-D52+E52)</f>
        <v>436805</v>
      </c>
    </row>
    <row r="53" spans="1:6" s="13" customFormat="1" ht="12.75" customHeight="1">
      <c r="A53" s="17"/>
      <c r="B53" s="29" t="s">
        <v>65</v>
      </c>
      <c r="C53" s="45"/>
      <c r="D53" s="46"/>
      <c r="E53" s="45"/>
      <c r="F53" s="45">
        <f>SUM(C53-D53+E53)</f>
        <v>0</v>
      </c>
    </row>
    <row r="54" spans="1:6" s="13" customFormat="1" ht="12.75" customHeight="1">
      <c r="A54" s="33">
        <v>85203</v>
      </c>
      <c r="B54" s="34" t="s">
        <v>67</v>
      </c>
      <c r="C54" s="41">
        <f>SUM(C55)</f>
        <v>508000</v>
      </c>
      <c r="D54" s="87">
        <f>SUM(D55)</f>
        <v>214</v>
      </c>
      <c r="E54" s="41">
        <f>SUM(E55)</f>
        <v>0</v>
      </c>
      <c r="F54" s="41">
        <f>SUM(F55)</f>
        <v>507786</v>
      </c>
    </row>
    <row r="55" spans="1:6" s="13" customFormat="1" ht="12.75" customHeight="1">
      <c r="A55" s="17">
        <v>2820</v>
      </c>
      <c r="B55" s="29" t="s">
        <v>64</v>
      </c>
      <c r="C55" s="50">
        <v>508000</v>
      </c>
      <c r="D55" s="48">
        <v>214</v>
      </c>
      <c r="E55" s="50"/>
      <c r="F55" s="50">
        <f>SUM(C55-D55+E55)</f>
        <v>507786</v>
      </c>
    </row>
    <row r="56" spans="1:6" s="13" customFormat="1" ht="12.75" customHeight="1">
      <c r="A56" s="17"/>
      <c r="B56" s="29" t="s">
        <v>65</v>
      </c>
      <c r="C56" s="45"/>
      <c r="D56" s="46"/>
      <c r="E56" s="45"/>
      <c r="F56" s="45">
        <f>SUM(C56-D56+E56)</f>
        <v>0</v>
      </c>
    </row>
    <row r="57" spans="1:6" s="13" customFormat="1" ht="12.75" customHeight="1">
      <c r="A57" s="25">
        <v>85218</v>
      </c>
      <c r="B57" s="65" t="s">
        <v>41</v>
      </c>
      <c r="C57" s="49">
        <f>SUM(C58:C59)</f>
        <v>14392</v>
      </c>
      <c r="D57" s="88">
        <f>SUM(D58:D59)</f>
        <v>255</v>
      </c>
      <c r="E57" s="49">
        <f>SUM(E58:E59)</f>
        <v>255</v>
      </c>
      <c r="F57" s="49">
        <f>SUM(F58:F59)</f>
        <v>14392</v>
      </c>
    </row>
    <row r="58" spans="1:6" s="13" customFormat="1" ht="12.75" customHeight="1">
      <c r="A58" s="12">
        <v>4040</v>
      </c>
      <c r="B58" s="27" t="s">
        <v>42</v>
      </c>
      <c r="C58" s="39">
        <v>12638</v>
      </c>
      <c r="D58" s="42"/>
      <c r="E58" s="39">
        <v>255</v>
      </c>
      <c r="F58" s="39">
        <f>SUM(C58-D58+E58)</f>
        <v>12893</v>
      </c>
    </row>
    <row r="59" spans="1:6" s="13" customFormat="1" ht="12.75" customHeight="1">
      <c r="A59" s="17">
        <v>4740</v>
      </c>
      <c r="B59" s="29" t="s">
        <v>28</v>
      </c>
      <c r="C59" s="50">
        <v>1754</v>
      </c>
      <c r="D59" s="48">
        <v>255</v>
      </c>
      <c r="E59" s="50"/>
      <c r="F59" s="50">
        <f>SUM(C59-D59+E59)</f>
        <v>1499</v>
      </c>
    </row>
    <row r="60" spans="1:6" s="13" customFormat="1" ht="12.75" customHeight="1">
      <c r="A60" s="16"/>
      <c r="B60" s="68" t="s">
        <v>29</v>
      </c>
      <c r="C60" s="45"/>
      <c r="D60" s="46"/>
      <c r="E60" s="45"/>
      <c r="F60" s="45"/>
    </row>
    <row r="61" spans="1:6" s="13" customFormat="1" ht="12.75" customHeight="1">
      <c r="A61" s="63">
        <v>85295</v>
      </c>
      <c r="B61" s="67" t="s">
        <v>37</v>
      </c>
      <c r="C61" s="70">
        <f>SUM(C62:C66)</f>
        <v>6000</v>
      </c>
      <c r="D61" s="89">
        <f>SUM(D62:D66)</f>
        <v>4500</v>
      </c>
      <c r="E61" s="70">
        <f>SUM(E62:E66)</f>
        <v>7000</v>
      </c>
      <c r="F61" s="70">
        <f>SUM(F62:F66)</f>
        <v>8500</v>
      </c>
    </row>
    <row r="62" spans="1:6" s="13" customFormat="1" ht="12.75" customHeight="1">
      <c r="A62" s="17">
        <v>2710</v>
      </c>
      <c r="B62" s="29" t="s">
        <v>66</v>
      </c>
      <c r="C62" s="50">
        <v>0</v>
      </c>
      <c r="D62" s="48"/>
      <c r="E62" s="50">
        <v>7000</v>
      </c>
      <c r="F62" s="50">
        <f>SUM(C62-D62+E62)</f>
        <v>7000</v>
      </c>
    </row>
    <row r="63" spans="1:6" s="13" customFormat="1" ht="12.75" customHeight="1">
      <c r="A63" s="16"/>
      <c r="B63" s="68" t="s">
        <v>27</v>
      </c>
      <c r="C63" s="45"/>
      <c r="D63" s="46"/>
      <c r="E63" s="45"/>
      <c r="F63" s="45">
        <f>SUM(C63-D63+E63)</f>
        <v>0</v>
      </c>
    </row>
    <row r="64" spans="1:6" s="13" customFormat="1" ht="12.75" customHeight="1">
      <c r="A64" s="16">
        <v>4170</v>
      </c>
      <c r="B64" s="68" t="s">
        <v>38</v>
      </c>
      <c r="C64" s="45">
        <v>3000</v>
      </c>
      <c r="D64" s="46">
        <v>2000</v>
      </c>
      <c r="E64" s="45"/>
      <c r="F64" s="50">
        <f>SUM(C64-D64+E64)</f>
        <v>1000</v>
      </c>
    </row>
    <row r="65" spans="1:6" s="13" customFormat="1" ht="12.75" customHeight="1">
      <c r="A65" s="17">
        <v>4210</v>
      </c>
      <c r="B65" s="27" t="s">
        <v>18</v>
      </c>
      <c r="C65" s="45">
        <v>2000</v>
      </c>
      <c r="D65" s="46">
        <v>1500</v>
      </c>
      <c r="E65" s="45"/>
      <c r="F65" s="39">
        <f>SUM(C65-D65+E65)</f>
        <v>500</v>
      </c>
    </row>
    <row r="66" spans="1:6" s="13" customFormat="1" ht="12.75" customHeight="1" thickBot="1">
      <c r="A66" s="64">
        <v>4300</v>
      </c>
      <c r="B66" s="54" t="s">
        <v>39</v>
      </c>
      <c r="C66" s="47">
        <v>1000</v>
      </c>
      <c r="D66" s="51">
        <v>1000</v>
      </c>
      <c r="E66" s="47"/>
      <c r="F66" s="38">
        <f>SUM(C66-D66+E66)</f>
        <v>0</v>
      </c>
    </row>
    <row r="67" spans="1:6" s="13" customFormat="1" ht="12.75" customHeight="1">
      <c r="A67" s="30">
        <v>853</v>
      </c>
      <c r="B67" s="90" t="s">
        <v>43</v>
      </c>
      <c r="C67" s="43">
        <f aca="true" t="shared" si="0" ref="C67:F68">SUM(C68)</f>
        <v>143609</v>
      </c>
      <c r="D67" s="43">
        <f t="shared" si="0"/>
        <v>53189</v>
      </c>
      <c r="E67" s="43">
        <f t="shared" si="0"/>
        <v>0</v>
      </c>
      <c r="F67" s="43">
        <f t="shared" si="0"/>
        <v>90420</v>
      </c>
    </row>
    <row r="68" spans="1:6" s="13" customFormat="1" ht="12.75" customHeight="1">
      <c r="A68" s="33">
        <v>85311</v>
      </c>
      <c r="B68" s="91" t="s">
        <v>68</v>
      </c>
      <c r="C68" s="41">
        <f t="shared" si="0"/>
        <v>143609</v>
      </c>
      <c r="D68" s="41">
        <f t="shared" si="0"/>
        <v>53189</v>
      </c>
      <c r="E68" s="41">
        <f t="shared" si="0"/>
        <v>0</v>
      </c>
      <c r="F68" s="41">
        <f t="shared" si="0"/>
        <v>90420</v>
      </c>
    </row>
    <row r="69" spans="1:6" s="13" customFormat="1" ht="12.75" customHeight="1">
      <c r="A69" s="17">
        <v>2820</v>
      </c>
      <c r="B69" s="53" t="s">
        <v>64</v>
      </c>
      <c r="C69" s="50">
        <v>143609</v>
      </c>
      <c r="D69" s="48">
        <v>53189</v>
      </c>
      <c r="E69" s="50"/>
      <c r="F69" s="50">
        <f>SUM(C69-D69+E69)</f>
        <v>90420</v>
      </c>
    </row>
    <row r="70" spans="1:6" s="13" customFormat="1" ht="12.75" customHeight="1" thickBot="1">
      <c r="A70" s="35"/>
      <c r="B70" s="53" t="s">
        <v>65</v>
      </c>
      <c r="C70" s="45"/>
      <c r="D70" s="46"/>
      <c r="E70" s="45"/>
      <c r="F70" s="45">
        <f>SUM(C70-D70+E70)</f>
        <v>0</v>
      </c>
    </row>
    <row r="71" spans="1:6" s="14" customFormat="1" ht="15.75" customHeight="1" thickBot="1">
      <c r="A71" s="92" t="s">
        <v>15</v>
      </c>
      <c r="B71" s="93"/>
      <c r="C71" s="71" t="s">
        <v>16</v>
      </c>
      <c r="D71" s="72">
        <f>SUM(D14,D20,D23,D35,D46,D67)</f>
        <v>1678925.28</v>
      </c>
      <c r="E71" s="72">
        <f>SUM(E14,E20,E23,E35,E46,E67)</f>
        <v>1038269.48</v>
      </c>
      <c r="F71" s="52" t="s">
        <v>16</v>
      </c>
    </row>
    <row r="72" spans="2:5" ht="12.75">
      <c r="B72" s="79" t="s">
        <v>45</v>
      </c>
      <c r="C72" s="77" t="s">
        <v>47</v>
      </c>
      <c r="D72" s="75">
        <v>353225.28</v>
      </c>
      <c r="E72" s="73">
        <f>E71-E73</f>
        <v>256836.47999999998</v>
      </c>
    </row>
    <row r="73" spans="2:5" ht="13.5" thickBot="1">
      <c r="B73" s="80" t="s">
        <v>46</v>
      </c>
      <c r="C73" s="78" t="s">
        <v>47</v>
      </c>
      <c r="D73" s="76">
        <v>1325700</v>
      </c>
      <c r="E73" s="74">
        <v>781433</v>
      </c>
    </row>
    <row r="74" ht="12.75">
      <c r="B74" t="s">
        <v>24</v>
      </c>
    </row>
  </sheetData>
  <mergeCells count="7">
    <mergeCell ref="A71:B71"/>
    <mergeCell ref="D10:E10"/>
    <mergeCell ref="D1:F1"/>
    <mergeCell ref="D2:F2"/>
    <mergeCell ref="D3:F3"/>
    <mergeCell ref="D4:F4"/>
    <mergeCell ref="A6:F6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2009-02-18T10:25:24Z</cp:lastPrinted>
  <dcterms:created xsi:type="dcterms:W3CDTF">2006-02-10T11:32:31Z</dcterms:created>
  <dcterms:modified xsi:type="dcterms:W3CDTF">2009-02-26T07:47:38Z</dcterms:modified>
  <cp:category/>
  <cp:version/>
  <cp:contentType/>
  <cp:contentStatus/>
</cp:coreProperties>
</file>