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<sst xmlns="http://schemas.openxmlformats.org/spreadsheetml/2006/main" count="122" uniqueCount="84">
  <si>
    <t>Rozdział</t>
  </si>
  <si>
    <t>Dział</t>
  </si>
  <si>
    <t>Wyszczególnienie</t>
  </si>
  <si>
    <t>Plan</t>
  </si>
  <si>
    <t>dotychczasowy</t>
  </si>
  <si>
    <t>Zmiany w planie</t>
  </si>
  <si>
    <t>zmniejszenia</t>
  </si>
  <si>
    <t>zwiększenia</t>
  </si>
  <si>
    <t>po zmianach</t>
  </si>
  <si>
    <t>1.</t>
  </si>
  <si>
    <t>2.</t>
  </si>
  <si>
    <t>3.</t>
  </si>
  <si>
    <t>4.</t>
  </si>
  <si>
    <t>5.</t>
  </si>
  <si>
    <t>6.</t>
  </si>
  <si>
    <t>Zakup usług pozostałych</t>
  </si>
  <si>
    <t>Razem</t>
  </si>
  <si>
    <t>X</t>
  </si>
  <si>
    <t>Paragraf</t>
  </si>
  <si>
    <t>ZMIANY PLANU WYDATKÓW BUDŻETU POWIATU NA 2008 ROK</t>
  </si>
  <si>
    <t>Pomoc społeczna</t>
  </si>
  <si>
    <t xml:space="preserve">                                                   Załącznik nr 3</t>
  </si>
  <si>
    <t>Edukacyjna opieka wychowawcza</t>
  </si>
  <si>
    <t>Sporz.Wiesława Samsel</t>
  </si>
  <si>
    <t xml:space="preserve">                                                    Zarządu Powiatu w Nidzicy</t>
  </si>
  <si>
    <t>Zakup akcesoriów komputerowych, w tym programów i licencji</t>
  </si>
  <si>
    <t>O20</t>
  </si>
  <si>
    <t>Leśnictwo</t>
  </si>
  <si>
    <t>O2002</t>
  </si>
  <si>
    <t>Nadzór nad gospodarką leśną</t>
  </si>
  <si>
    <t>Działalność usługowa</t>
  </si>
  <si>
    <t>Nadzór budowlany</t>
  </si>
  <si>
    <t>Różne wydatki na rzecz osób fizycznych</t>
  </si>
  <si>
    <t>Administracja publiczna</t>
  </si>
  <si>
    <t>Rady powiatów</t>
  </si>
  <si>
    <t>Starostwa powiatowe</t>
  </si>
  <si>
    <t>Oświata i wychowanie</t>
  </si>
  <si>
    <t>Zakup materiałów i wyposażenia</t>
  </si>
  <si>
    <t>Zakup usług zdrowotnych</t>
  </si>
  <si>
    <t>Podróże słyżbowe krajowe</t>
  </si>
  <si>
    <t>Szkolenia członków korpusu służby cywilnej</t>
  </si>
  <si>
    <t>Szkolenia pracowników niebędących członkami korpusu służby cywilnej</t>
  </si>
  <si>
    <t>Opłaty czynszowe za pomieszczenia biurowe</t>
  </si>
  <si>
    <t>Różne opłaty i składki</t>
  </si>
  <si>
    <t>Wynagrodzenia bezosobowe</t>
  </si>
  <si>
    <t>Bezpieczeństwo publiczne i ochrona przeciwpożarowa</t>
  </si>
  <si>
    <t>Komendy powiatowe Państwowej Straży Pożarnej</t>
  </si>
  <si>
    <t>Wydatki osobowe niezaliczone do uposażeń wypłacane żołnierzom</t>
  </si>
  <si>
    <t>i funkcjonariuszom</t>
  </si>
  <si>
    <t>Równoważniki pieniężne i ekwiwalenty dla żołnierzy i funkcjonariuszy</t>
  </si>
  <si>
    <t>Zakup sprzętu i uzbrojenia</t>
  </si>
  <si>
    <t>Zakup energii</t>
  </si>
  <si>
    <t>Zakup usług remontowych</t>
  </si>
  <si>
    <t>Opłaty na rzecz budżetów jednostek samorządu terytorialnego</t>
  </si>
  <si>
    <t>Zarządzanie kryzysowe</t>
  </si>
  <si>
    <t>Szkolenia pracowników niebędacych członkami korpusu służby cywilnej</t>
  </si>
  <si>
    <t>Szkoły podstawowe specjalne</t>
  </si>
  <si>
    <t>Odpisy na zakładowy fundusz świadczeń socjalnych</t>
  </si>
  <si>
    <t>Gimnazja specjalne</t>
  </si>
  <si>
    <t>Wynagrodzenia osobowe pracowników</t>
  </si>
  <si>
    <t>Szkoły zawodowe</t>
  </si>
  <si>
    <t>Wydatki osobowe niezaliczane do wynagrodzeń</t>
  </si>
  <si>
    <t>Dodatkowe wynagrodzenie roczne</t>
  </si>
  <si>
    <t>Zakup pomocy naukowych,dydaktycznych i ksiązek</t>
  </si>
  <si>
    <t>Szkoły zawodowe specjalne</t>
  </si>
  <si>
    <t xml:space="preserve">Centra kształcenia ustawicznego i praktycznego oraz ośrodki </t>
  </si>
  <si>
    <t>dokształcania zawodowego</t>
  </si>
  <si>
    <t>Jednostki pomocnicze szkolnictwa</t>
  </si>
  <si>
    <t>Składki na ubezpieczenia społeczne</t>
  </si>
  <si>
    <t>Opłaty z tytułu zakupu usług telekomunikacyjnych telefonii stacjonarnej</t>
  </si>
  <si>
    <t>Dokształcanie i doskonalenie nauczycieli</t>
  </si>
  <si>
    <t>Powiatowe centra pomocy rodzinie</t>
  </si>
  <si>
    <t>Zakup materiałów papierniczych do sprzętu drukarskiego i urządzeń</t>
  </si>
  <si>
    <t>kserograficznych</t>
  </si>
  <si>
    <t>Internaty i bursy szkolne</t>
  </si>
  <si>
    <t xml:space="preserve">                                                   do Uchwały Nr 110/08</t>
  </si>
  <si>
    <t>z dnia 27.11.2008 r.</t>
  </si>
  <si>
    <t>Podróże służbowe zagraniczne</t>
  </si>
  <si>
    <t>Podróże służbowe krajowe</t>
  </si>
  <si>
    <t>Promocja jednostek samorządu terytorialnego</t>
  </si>
  <si>
    <t>Opłaty z tytułu zakupu usług telekomunikacyjnych telefonii komórkowej</t>
  </si>
  <si>
    <t>Zakup usług dostepu do sieci internet</t>
  </si>
  <si>
    <t>Zakup usług dostepu do sieci Internet</t>
  </si>
  <si>
    <t>Podatek od nieruchomości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</si>
</sst>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1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43" fontId="1" fillId="0" borderId="15" xfId="0" applyNumberFormat="1" applyFont="1" applyBorder="1" applyAlignment="1">
      <alignment horizontal="center"/>
    </xf>
    <xf numFmtId="43" fontId="2" fillId="0" borderId="16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43" fontId="2" fillId="0" borderId="16" xfId="15" applyNumberFormat="1" applyFont="1" applyBorder="1" applyAlignment="1">
      <alignment/>
    </xf>
    <xf numFmtId="43" fontId="1" fillId="0" borderId="15" xfId="15" applyNumberFormat="1" applyFont="1" applyBorder="1" applyAlignment="1">
      <alignment/>
    </xf>
    <xf numFmtId="43" fontId="1" fillId="0" borderId="18" xfId="15" applyNumberFormat="1" applyFont="1" applyBorder="1" applyAlignment="1">
      <alignment/>
    </xf>
    <xf numFmtId="43" fontId="2" fillId="0" borderId="19" xfId="15" applyNumberFormat="1" applyFont="1" applyBorder="1" applyAlignment="1">
      <alignment/>
    </xf>
    <xf numFmtId="43" fontId="2" fillId="0" borderId="11" xfId="15" applyNumberFormat="1" applyFont="1" applyBorder="1" applyAlignment="1">
      <alignment/>
    </xf>
    <xf numFmtId="43" fontId="2" fillId="0" borderId="20" xfId="15" applyNumberFormat="1" applyFont="1" applyBorder="1" applyAlignment="1">
      <alignment/>
    </xf>
    <xf numFmtId="43" fontId="7" fillId="2" borderId="4" xfId="15" applyNumberFormat="1" applyFont="1" applyFill="1" applyBorder="1" applyAlignment="1">
      <alignment horizontal="center"/>
    </xf>
    <xf numFmtId="43" fontId="1" fillId="2" borderId="4" xfId="15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43" fontId="2" fillId="0" borderId="10" xfId="15" applyNumberFormat="1" applyFont="1" applyBorder="1" applyAlignment="1">
      <alignment/>
    </xf>
    <xf numFmtId="43" fontId="2" fillId="0" borderId="21" xfId="15" applyNumberFormat="1" applyFont="1" applyBorder="1" applyAlignment="1">
      <alignment/>
    </xf>
    <xf numFmtId="43" fontId="0" fillId="0" borderId="16" xfId="15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19" xfId="0" applyFont="1" applyBorder="1" applyAlignment="1">
      <alignment/>
    </xf>
    <xf numFmtId="43" fontId="1" fillId="0" borderId="2" xfId="15" applyNumberFormat="1" applyFont="1" applyBorder="1" applyAlignment="1">
      <alignment/>
    </xf>
    <xf numFmtId="43" fontId="1" fillId="0" borderId="18" xfId="0" applyNumberFormat="1" applyFont="1" applyBorder="1" applyAlignment="1">
      <alignment horizontal="center"/>
    </xf>
    <xf numFmtId="43" fontId="2" fillId="0" borderId="20" xfId="0" applyNumberFormat="1" applyFont="1" applyBorder="1" applyAlignment="1">
      <alignment horizontal="center"/>
    </xf>
    <xf numFmtId="43" fontId="1" fillId="0" borderId="1" xfId="15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3" fontId="2" fillId="0" borderId="20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43" fontId="5" fillId="0" borderId="20" xfId="0" applyNumberFormat="1" applyFont="1" applyBorder="1" applyAlignment="1">
      <alignment horizontal="center"/>
    </xf>
    <xf numFmtId="43" fontId="5" fillId="0" borderId="16" xfId="0" applyNumberFormat="1" applyFont="1" applyBorder="1" applyAlignment="1">
      <alignment horizontal="center"/>
    </xf>
    <xf numFmtId="43" fontId="5" fillId="0" borderId="16" xfId="15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43" fontId="4" fillId="0" borderId="12" xfId="0" applyNumberFormat="1" applyFont="1" applyBorder="1" applyAlignment="1">
      <alignment horizontal="center"/>
    </xf>
    <xf numFmtId="43" fontId="4" fillId="0" borderId="6" xfId="0" applyNumberFormat="1" applyFont="1" applyBorder="1" applyAlignment="1">
      <alignment horizontal="center"/>
    </xf>
    <xf numFmtId="43" fontId="5" fillId="0" borderId="6" xfId="15" applyNumberFormat="1" applyFont="1" applyBorder="1" applyAlignment="1">
      <alignment/>
    </xf>
    <xf numFmtId="43" fontId="5" fillId="0" borderId="20" xfId="15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/>
    </xf>
    <xf numFmtId="43" fontId="5" fillId="0" borderId="12" xfId="15" applyNumberFormat="1" applyFont="1" applyBorder="1" applyAlignment="1">
      <alignment/>
    </xf>
    <xf numFmtId="43" fontId="5" fillId="0" borderId="3" xfId="15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43" fontId="4" fillId="0" borderId="20" xfId="15" applyNumberFormat="1" applyFont="1" applyBorder="1" applyAlignment="1">
      <alignment/>
    </xf>
    <xf numFmtId="43" fontId="4" fillId="0" borderId="16" xfId="15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19" xfId="0" applyFont="1" applyBorder="1" applyAlignment="1">
      <alignment/>
    </xf>
    <xf numFmtId="43" fontId="5" fillId="0" borderId="11" xfId="15" applyNumberFormat="1" applyFont="1" applyBorder="1" applyAlignment="1">
      <alignment/>
    </xf>
    <xf numFmtId="43" fontId="5" fillId="0" borderId="19" xfId="15" applyNumberFormat="1" applyFont="1" applyBorder="1" applyAlignment="1">
      <alignment/>
    </xf>
    <xf numFmtId="0" fontId="5" fillId="0" borderId="7" xfId="0" applyFont="1" applyBorder="1" applyAlignment="1">
      <alignment horizontal="center"/>
    </xf>
    <xf numFmtId="43" fontId="5" fillId="0" borderId="0" xfId="15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/>
    </xf>
    <xf numFmtId="43" fontId="5" fillId="0" borderId="21" xfId="15" applyNumberFormat="1" applyFont="1" applyBorder="1" applyAlignment="1">
      <alignment/>
    </xf>
    <xf numFmtId="43" fontId="5" fillId="0" borderId="10" xfId="15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3" fontId="5" fillId="0" borderId="25" xfId="15" applyNumberFormat="1" applyFont="1" applyBorder="1" applyAlignment="1">
      <alignment/>
    </xf>
    <xf numFmtId="43" fontId="4" fillId="0" borderId="16" xfId="15" applyNumberFormat="1" applyFont="1" applyBorder="1" applyAlignment="1">
      <alignment horizontal="center"/>
    </xf>
    <xf numFmtId="43" fontId="4" fillId="0" borderId="20" xfId="15" applyNumberFormat="1" applyFont="1" applyBorder="1" applyAlignment="1">
      <alignment horizontal="center"/>
    </xf>
    <xf numFmtId="43" fontId="5" fillId="0" borderId="20" xfId="15" applyNumberFormat="1" applyFont="1" applyBorder="1" applyAlignment="1">
      <alignment/>
    </xf>
    <xf numFmtId="43" fontId="5" fillId="0" borderId="0" xfId="15" applyNumberFormat="1" applyFont="1" applyBorder="1" applyAlignment="1">
      <alignment/>
    </xf>
    <xf numFmtId="43" fontId="5" fillId="0" borderId="16" xfId="15" applyNumberFormat="1" applyFont="1" applyBorder="1" applyAlignment="1">
      <alignment horizontal="center"/>
    </xf>
    <xf numFmtId="43" fontId="5" fillId="0" borderId="20" xfId="15" applyNumberFormat="1" applyFont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workbookViewId="0" topLeftCell="A40">
      <selection activeCell="B63" sqref="B63"/>
    </sheetView>
  </sheetViews>
  <sheetFormatPr defaultColWidth="9.140625" defaultRowHeight="12.75"/>
  <cols>
    <col min="2" max="2" width="60.28125" style="0" customWidth="1"/>
    <col min="3" max="3" width="16.28125" style="0" customWidth="1"/>
    <col min="4" max="4" width="14.00390625" style="0" customWidth="1"/>
    <col min="5" max="5" width="14.57421875" style="0" customWidth="1"/>
    <col min="6" max="6" width="15.28125" style="0" customWidth="1"/>
  </cols>
  <sheetData>
    <row r="1" spans="4:6" ht="12.75">
      <c r="D1" s="99" t="s">
        <v>21</v>
      </c>
      <c r="E1" s="99"/>
      <c r="F1" s="99"/>
    </row>
    <row r="2" spans="4:6" ht="12.75">
      <c r="D2" s="99" t="s">
        <v>75</v>
      </c>
      <c r="E2" s="99"/>
      <c r="F2" s="99"/>
    </row>
    <row r="3" spans="4:6" ht="12.75">
      <c r="D3" s="99" t="s">
        <v>24</v>
      </c>
      <c r="E3" s="99"/>
      <c r="F3" s="99"/>
    </row>
    <row r="4" spans="4:6" ht="12.75">
      <c r="D4" s="99" t="s">
        <v>76</v>
      </c>
      <c r="E4" s="99"/>
      <c r="F4" s="99"/>
    </row>
    <row r="5" spans="4:6" ht="12.75">
      <c r="D5" s="22"/>
      <c r="E5" s="22"/>
      <c r="F5" s="22"/>
    </row>
    <row r="6" spans="1:6" ht="15.75" customHeight="1">
      <c r="A6" s="100" t="s">
        <v>19</v>
      </c>
      <c r="B6" s="100"/>
      <c r="C6" s="100"/>
      <c r="D6" s="100"/>
      <c r="E6" s="100"/>
      <c r="F6" s="100"/>
    </row>
    <row r="7" spans="1:6" ht="13.5" thickBot="1">
      <c r="A7" s="15"/>
      <c r="B7" s="15"/>
      <c r="C7" s="15"/>
      <c r="D7" s="15"/>
      <c r="E7" s="15"/>
      <c r="F7" s="15"/>
    </row>
    <row r="8" spans="1:6" ht="12.75" hidden="1">
      <c r="A8" s="15"/>
      <c r="B8" s="15"/>
      <c r="C8" s="15"/>
      <c r="D8" s="15"/>
      <c r="E8" s="15"/>
      <c r="F8" s="15"/>
    </row>
    <row r="9" ht="13.5" hidden="1" thickBot="1"/>
    <row r="10" spans="1:6" ht="12.75">
      <c r="A10" s="3" t="s">
        <v>1</v>
      </c>
      <c r="B10" s="2"/>
      <c r="C10" s="10" t="s">
        <v>3</v>
      </c>
      <c r="D10" s="97" t="s">
        <v>5</v>
      </c>
      <c r="E10" s="98"/>
      <c r="F10" s="3" t="s">
        <v>3</v>
      </c>
    </row>
    <row r="11" spans="1:6" ht="12.75">
      <c r="A11" s="4" t="s">
        <v>0</v>
      </c>
      <c r="B11" s="1" t="s">
        <v>2</v>
      </c>
      <c r="C11" s="8" t="s">
        <v>4</v>
      </c>
      <c r="D11" s="20" t="s">
        <v>6</v>
      </c>
      <c r="E11" s="17" t="s">
        <v>7</v>
      </c>
      <c r="F11" s="4" t="s">
        <v>8</v>
      </c>
    </row>
    <row r="12" spans="1:6" ht="13.5" thickBot="1">
      <c r="A12" s="4" t="s">
        <v>18</v>
      </c>
      <c r="B12" s="1"/>
      <c r="C12" s="8"/>
      <c r="D12" s="21"/>
      <c r="E12" s="18"/>
      <c r="F12" s="11"/>
    </row>
    <row r="13" spans="1:6" ht="13.5" thickBot="1">
      <c r="A13" s="5" t="s">
        <v>9</v>
      </c>
      <c r="B13" s="6" t="s">
        <v>10</v>
      </c>
      <c r="C13" s="5" t="s">
        <v>11</v>
      </c>
      <c r="D13" s="9" t="s">
        <v>12</v>
      </c>
      <c r="E13" s="19" t="s">
        <v>13</v>
      </c>
      <c r="F13" s="7" t="s">
        <v>14</v>
      </c>
    </row>
    <row r="14" spans="1:6" ht="12.75">
      <c r="A14" s="55" t="s">
        <v>26</v>
      </c>
      <c r="B14" s="25" t="s">
        <v>27</v>
      </c>
      <c r="C14" s="48">
        <f>SUM(C15)</f>
        <v>107000</v>
      </c>
      <c r="D14" s="28">
        <f>SUM(D15)</f>
        <v>280</v>
      </c>
      <c r="E14" s="48">
        <f>SUM(E15)</f>
        <v>280</v>
      </c>
      <c r="F14" s="28">
        <f>SUM(F15)</f>
        <v>107000</v>
      </c>
    </row>
    <row r="15" spans="1:6" ht="12.75">
      <c r="A15" s="56" t="s">
        <v>28</v>
      </c>
      <c r="B15" s="26" t="s">
        <v>29</v>
      </c>
      <c r="C15" s="49">
        <f>SUM(C16:C17)</f>
        <v>107000</v>
      </c>
      <c r="D15" s="29">
        <f>SUM(D17)</f>
        <v>280</v>
      </c>
      <c r="E15" s="49">
        <f>SUM(E16)</f>
        <v>280</v>
      </c>
      <c r="F15" s="29">
        <f>SUM(F16,F17)</f>
        <v>107000</v>
      </c>
    </row>
    <row r="16" spans="1:6" s="39" customFormat="1" ht="12.75">
      <c r="A16" s="57">
        <v>3030</v>
      </c>
      <c r="B16" s="58" t="s">
        <v>32</v>
      </c>
      <c r="C16" s="59">
        <v>68000</v>
      </c>
      <c r="D16" s="60"/>
      <c r="E16" s="59">
        <v>280</v>
      </c>
      <c r="F16" s="61">
        <f>SUM(C16-D16+E16)</f>
        <v>68280</v>
      </c>
    </row>
    <row r="17" spans="1:6" ht="13.5" thickBot="1">
      <c r="A17" s="62">
        <v>4300</v>
      </c>
      <c r="B17" s="63" t="s">
        <v>15</v>
      </c>
      <c r="C17" s="64">
        <v>39000</v>
      </c>
      <c r="D17" s="65">
        <v>280</v>
      </c>
      <c r="E17" s="64"/>
      <c r="F17" s="66">
        <f>SUM(C17-D17+E17)</f>
        <v>38720</v>
      </c>
    </row>
    <row r="18" spans="1:6" ht="12" customHeight="1">
      <c r="A18" s="55">
        <v>710</v>
      </c>
      <c r="B18" s="16" t="s">
        <v>30</v>
      </c>
      <c r="C18" s="48">
        <f>SUM(C19)</f>
        <v>14865</v>
      </c>
      <c r="D18" s="30">
        <f>SUM(D19)</f>
        <v>610.65</v>
      </c>
      <c r="E18" s="48">
        <f>SUM(E19)</f>
        <v>610.65</v>
      </c>
      <c r="F18" s="28">
        <f>SUM(F19)</f>
        <v>14865</v>
      </c>
    </row>
    <row r="19" spans="1:6" ht="12" customHeight="1">
      <c r="A19" s="56">
        <v>71015</v>
      </c>
      <c r="B19" s="26" t="s">
        <v>31</v>
      </c>
      <c r="C19" s="49">
        <f>SUM(C20:C26)</f>
        <v>14865</v>
      </c>
      <c r="D19" s="29">
        <f>SUM(D20:D26)</f>
        <v>610.65</v>
      </c>
      <c r="E19" s="49">
        <f>SUM(E20:E26)</f>
        <v>610.65</v>
      </c>
      <c r="F19" s="29">
        <f>SUM(F20:F26)</f>
        <v>14865</v>
      </c>
    </row>
    <row r="20" spans="1:6" ht="12" customHeight="1">
      <c r="A20" s="57">
        <v>4210</v>
      </c>
      <c r="B20" s="58" t="s">
        <v>37</v>
      </c>
      <c r="C20" s="67">
        <v>6687</v>
      </c>
      <c r="D20" s="61"/>
      <c r="E20" s="67">
        <v>610.65</v>
      </c>
      <c r="F20" s="61">
        <f aca="true" t="shared" si="0" ref="F20:F26">SUM(C20-D20+E20)</f>
        <v>7297.65</v>
      </c>
    </row>
    <row r="21" spans="1:6" ht="12" customHeight="1">
      <c r="A21" s="57">
        <v>4280</v>
      </c>
      <c r="B21" s="58" t="s">
        <v>38</v>
      </c>
      <c r="C21" s="67">
        <v>160</v>
      </c>
      <c r="D21" s="61">
        <v>40</v>
      </c>
      <c r="E21" s="67"/>
      <c r="F21" s="61">
        <f t="shared" si="0"/>
        <v>120</v>
      </c>
    </row>
    <row r="22" spans="1:6" ht="12" customHeight="1">
      <c r="A22" s="57">
        <v>4350</v>
      </c>
      <c r="B22" s="58" t="s">
        <v>82</v>
      </c>
      <c r="C22" s="67">
        <v>950</v>
      </c>
      <c r="D22" s="61">
        <v>76</v>
      </c>
      <c r="E22" s="67"/>
      <c r="F22" s="61">
        <f t="shared" si="0"/>
        <v>874</v>
      </c>
    </row>
    <row r="23" spans="1:6" ht="12" customHeight="1">
      <c r="A23" s="57">
        <v>4400</v>
      </c>
      <c r="B23" s="58" t="s">
        <v>42</v>
      </c>
      <c r="C23" s="67">
        <v>6166</v>
      </c>
      <c r="D23" s="61">
        <v>0.4</v>
      </c>
      <c r="E23" s="67"/>
      <c r="F23" s="61">
        <f t="shared" si="0"/>
        <v>6165.6</v>
      </c>
    </row>
    <row r="24" spans="1:6" ht="12" customHeight="1">
      <c r="A24" s="57">
        <v>4410</v>
      </c>
      <c r="B24" s="58" t="s">
        <v>78</v>
      </c>
      <c r="C24" s="67">
        <v>90</v>
      </c>
      <c r="D24" s="61">
        <v>23.9</v>
      </c>
      <c r="E24" s="67"/>
      <c r="F24" s="61">
        <f t="shared" si="0"/>
        <v>66.1</v>
      </c>
    </row>
    <row r="25" spans="1:6" ht="12" customHeight="1">
      <c r="A25" s="57">
        <v>4550</v>
      </c>
      <c r="B25" s="58" t="s">
        <v>40</v>
      </c>
      <c r="C25" s="67">
        <v>350</v>
      </c>
      <c r="D25" s="61">
        <v>350</v>
      </c>
      <c r="E25" s="67"/>
      <c r="F25" s="61">
        <f t="shared" si="0"/>
        <v>0</v>
      </c>
    </row>
    <row r="26" spans="1:6" ht="12" customHeight="1" thickBot="1">
      <c r="A26" s="68">
        <v>4700</v>
      </c>
      <c r="B26" s="69" t="s">
        <v>41</v>
      </c>
      <c r="C26" s="70">
        <v>462</v>
      </c>
      <c r="D26" s="71">
        <v>120.35</v>
      </c>
      <c r="E26" s="70"/>
      <c r="F26" s="66">
        <f t="shared" si="0"/>
        <v>341.65</v>
      </c>
    </row>
    <row r="27" spans="1:6" s="12" customFormat="1" ht="13.5" customHeight="1">
      <c r="A27" s="55">
        <v>750</v>
      </c>
      <c r="B27" s="25" t="s">
        <v>33</v>
      </c>
      <c r="C27" s="48">
        <f>SUM(C28,C32,C35)</f>
        <v>342699</v>
      </c>
      <c r="D27" s="28">
        <f>SUM(D28,D32,D35)</f>
        <v>15171</v>
      </c>
      <c r="E27" s="48">
        <f>SUM(E28,E32,E35)</f>
        <v>15171</v>
      </c>
      <c r="F27" s="28">
        <f>SUM(F28,F32,F35)</f>
        <v>342699</v>
      </c>
    </row>
    <row r="28" spans="1:6" s="12" customFormat="1" ht="12.75" customHeight="1">
      <c r="A28" s="56">
        <v>75019</v>
      </c>
      <c r="B28" s="26" t="s">
        <v>34</v>
      </c>
      <c r="C28" s="36">
        <f>SUM(C29:C31)</f>
        <v>221010</v>
      </c>
      <c r="D28" s="31">
        <f>SUM(D29:D31)</f>
        <v>2500</v>
      </c>
      <c r="E28" s="36">
        <f>SUM(E29:E31)</f>
        <v>2500</v>
      </c>
      <c r="F28" s="31">
        <f>SUM(F29:F31)</f>
        <v>221010</v>
      </c>
    </row>
    <row r="29" spans="1:6" s="12" customFormat="1" ht="12.75" customHeight="1">
      <c r="A29" s="57">
        <v>3030</v>
      </c>
      <c r="B29" s="58" t="s">
        <v>32</v>
      </c>
      <c r="C29" s="67">
        <v>216840</v>
      </c>
      <c r="D29" s="61">
        <v>1500</v>
      </c>
      <c r="E29" s="67"/>
      <c r="F29" s="61">
        <f aca="true" t="shared" si="1" ref="F29:F34">SUM(C29-D29+E29)</f>
        <v>215340</v>
      </c>
    </row>
    <row r="30" spans="1:6" s="12" customFormat="1" ht="12" customHeight="1">
      <c r="A30" s="57">
        <v>4300</v>
      </c>
      <c r="B30" s="58" t="s">
        <v>15</v>
      </c>
      <c r="C30" s="67">
        <v>3170</v>
      </c>
      <c r="D30" s="61"/>
      <c r="E30" s="67">
        <v>2500</v>
      </c>
      <c r="F30" s="61">
        <f>SUM(C30-D30+E30)</f>
        <v>5670</v>
      </c>
    </row>
    <row r="31" spans="1:6" s="12" customFormat="1" ht="12" customHeight="1">
      <c r="A31" s="57">
        <v>4420</v>
      </c>
      <c r="B31" s="58" t="s">
        <v>77</v>
      </c>
      <c r="C31" s="67">
        <v>1000</v>
      </c>
      <c r="D31" s="61">
        <v>1000</v>
      </c>
      <c r="E31" s="67"/>
      <c r="F31" s="61">
        <f t="shared" si="1"/>
        <v>0</v>
      </c>
    </row>
    <row r="32" spans="1:6" s="12" customFormat="1" ht="12" customHeight="1">
      <c r="A32" s="56">
        <v>75020</v>
      </c>
      <c r="B32" s="26" t="s">
        <v>35</v>
      </c>
      <c r="C32" s="36">
        <f>SUM(C33:C34)</f>
        <v>21236</v>
      </c>
      <c r="D32" s="31">
        <f>SUM(D33:D34)</f>
        <v>500</v>
      </c>
      <c r="E32" s="36">
        <f>SUM(E33:E34)</f>
        <v>500</v>
      </c>
      <c r="F32" s="44">
        <f t="shared" si="1"/>
        <v>21236</v>
      </c>
    </row>
    <row r="33" spans="1:6" s="12" customFormat="1" ht="12" customHeight="1">
      <c r="A33" s="57">
        <v>4350</v>
      </c>
      <c r="B33" s="58" t="s">
        <v>81</v>
      </c>
      <c r="C33" s="67">
        <v>5236</v>
      </c>
      <c r="D33" s="61"/>
      <c r="E33" s="67">
        <v>500</v>
      </c>
      <c r="F33" s="61">
        <f t="shared" si="1"/>
        <v>5736</v>
      </c>
    </row>
    <row r="34" spans="1:6" s="12" customFormat="1" ht="12" customHeight="1">
      <c r="A34" s="57">
        <v>4430</v>
      </c>
      <c r="B34" s="58" t="s">
        <v>43</v>
      </c>
      <c r="C34" s="67">
        <v>16000</v>
      </c>
      <c r="D34" s="61">
        <v>500</v>
      </c>
      <c r="E34" s="67"/>
      <c r="F34" s="61">
        <f t="shared" si="1"/>
        <v>15500</v>
      </c>
    </row>
    <row r="35" spans="1:6" s="12" customFormat="1" ht="12" customHeight="1">
      <c r="A35" s="56">
        <v>75075</v>
      </c>
      <c r="B35" s="26" t="s">
        <v>79</v>
      </c>
      <c r="C35" s="36">
        <f>SUM(C36:C39)</f>
        <v>100453</v>
      </c>
      <c r="D35" s="31">
        <f>SUM(D36:D39)</f>
        <v>12171</v>
      </c>
      <c r="E35" s="36">
        <f>SUM(E36:E39)</f>
        <v>12171</v>
      </c>
      <c r="F35" s="31">
        <f>SUM(F36:F39)</f>
        <v>100453</v>
      </c>
    </row>
    <row r="36" spans="1:6" s="12" customFormat="1" ht="12" customHeight="1">
      <c r="A36" s="57">
        <v>4170</v>
      </c>
      <c r="B36" s="58" t="s">
        <v>44</v>
      </c>
      <c r="C36" s="67">
        <v>25000</v>
      </c>
      <c r="D36" s="61">
        <v>12171</v>
      </c>
      <c r="E36" s="67"/>
      <c r="F36" s="61">
        <f>SUM(C36-D36+E36)</f>
        <v>12829</v>
      </c>
    </row>
    <row r="37" spans="1:6" s="12" customFormat="1" ht="12" customHeight="1">
      <c r="A37" s="72">
        <v>4210</v>
      </c>
      <c r="B37" s="58" t="s">
        <v>37</v>
      </c>
      <c r="C37" s="67">
        <v>31247</v>
      </c>
      <c r="D37" s="61"/>
      <c r="E37" s="67">
        <v>2500</v>
      </c>
      <c r="F37" s="61">
        <f>SUM(C37-D37+E37)</f>
        <v>33747</v>
      </c>
    </row>
    <row r="38" spans="1:6" s="12" customFormat="1" ht="12" customHeight="1">
      <c r="A38" s="72">
        <v>4300</v>
      </c>
      <c r="B38" s="58" t="s">
        <v>15</v>
      </c>
      <c r="C38" s="67">
        <v>37706</v>
      </c>
      <c r="D38" s="61"/>
      <c r="E38" s="67">
        <v>9500</v>
      </c>
      <c r="F38" s="61">
        <f>SUM(C38-D38+E38)</f>
        <v>47206</v>
      </c>
    </row>
    <row r="39" spans="1:6" s="12" customFormat="1" ht="12" customHeight="1" thickBot="1">
      <c r="A39" s="75">
        <v>4430</v>
      </c>
      <c r="B39" s="76" t="s">
        <v>43</v>
      </c>
      <c r="C39" s="77">
        <v>6500</v>
      </c>
      <c r="D39" s="78"/>
      <c r="E39" s="77">
        <v>171</v>
      </c>
      <c r="F39" s="78">
        <f>SUM(C39-D39+E39)</f>
        <v>6671</v>
      </c>
    </row>
    <row r="40" spans="1:6" s="12" customFormat="1" ht="12" customHeight="1">
      <c r="A40" s="27">
        <v>754</v>
      </c>
      <c r="B40" s="25" t="s">
        <v>45</v>
      </c>
      <c r="C40" s="33">
        <f>SUM(C41,C52,)</f>
        <v>323480</v>
      </c>
      <c r="D40" s="32">
        <f>SUM(D41,D52,)</f>
        <v>20086</v>
      </c>
      <c r="E40" s="33">
        <f>SUM(E41,E52,)</f>
        <v>20086</v>
      </c>
      <c r="F40" s="32">
        <f>SUM(F41,F52,)</f>
        <v>323480</v>
      </c>
    </row>
    <row r="41" spans="1:6" s="40" customFormat="1" ht="12" customHeight="1">
      <c r="A41" s="51">
        <v>75411</v>
      </c>
      <c r="B41" s="26" t="s">
        <v>46</v>
      </c>
      <c r="C41" s="36">
        <f>SUM(C42:C51)</f>
        <v>320480</v>
      </c>
      <c r="D41" s="31">
        <f>SUM(D42:D51)</f>
        <v>19886</v>
      </c>
      <c r="E41" s="36">
        <f>SUM(E42:E51)</f>
        <v>19886</v>
      </c>
      <c r="F41" s="31">
        <f>SUM(F42:F51)</f>
        <v>320480</v>
      </c>
    </row>
    <row r="42" spans="1:6" s="39" customFormat="1" ht="12" customHeight="1">
      <c r="A42" s="79">
        <v>3070</v>
      </c>
      <c r="B42" s="69" t="s">
        <v>47</v>
      </c>
      <c r="C42" s="80">
        <v>162000</v>
      </c>
      <c r="D42" s="71">
        <v>13000</v>
      </c>
      <c r="E42" s="80"/>
      <c r="F42" s="71">
        <f aca="true" t="shared" si="2" ref="F42:F51">SUM(C42-D42+E42)</f>
        <v>149000</v>
      </c>
    </row>
    <row r="43" spans="1:6" s="39" customFormat="1" ht="12" customHeight="1">
      <c r="A43" s="81"/>
      <c r="B43" s="82" t="s">
        <v>48</v>
      </c>
      <c r="C43" s="83"/>
      <c r="D43" s="84"/>
      <c r="E43" s="83"/>
      <c r="F43" s="84"/>
    </row>
    <row r="44" spans="1:6" s="39" customFormat="1" ht="12" customHeight="1">
      <c r="A44" s="85">
        <v>4180</v>
      </c>
      <c r="B44" s="58" t="s">
        <v>49</v>
      </c>
      <c r="C44" s="67">
        <v>78000</v>
      </c>
      <c r="D44" s="61">
        <v>6152</v>
      </c>
      <c r="E44" s="67"/>
      <c r="F44" s="61">
        <f t="shared" si="2"/>
        <v>71848</v>
      </c>
    </row>
    <row r="45" spans="1:6" s="39" customFormat="1" ht="12" customHeight="1">
      <c r="A45" s="85">
        <v>4250</v>
      </c>
      <c r="B45" s="58" t="s">
        <v>50</v>
      </c>
      <c r="C45" s="67">
        <v>5000</v>
      </c>
      <c r="D45" s="61"/>
      <c r="E45" s="67">
        <v>15893</v>
      </c>
      <c r="F45" s="61">
        <f t="shared" si="2"/>
        <v>20893</v>
      </c>
    </row>
    <row r="46" spans="1:6" s="39" customFormat="1" ht="12" customHeight="1">
      <c r="A46" s="85">
        <v>4260</v>
      </c>
      <c r="B46" s="58" t="s">
        <v>51</v>
      </c>
      <c r="C46" s="67">
        <v>51000</v>
      </c>
      <c r="D46" s="61"/>
      <c r="E46" s="67">
        <v>950</v>
      </c>
      <c r="F46" s="61">
        <f t="shared" si="2"/>
        <v>51950</v>
      </c>
    </row>
    <row r="47" spans="1:6" s="39" customFormat="1" ht="12" customHeight="1">
      <c r="A47" s="85">
        <v>4270</v>
      </c>
      <c r="B47" s="58" t="s">
        <v>52</v>
      </c>
      <c r="C47" s="67">
        <v>8000</v>
      </c>
      <c r="D47" s="61"/>
      <c r="E47" s="67">
        <v>2500</v>
      </c>
      <c r="F47" s="61">
        <f t="shared" si="2"/>
        <v>10500</v>
      </c>
    </row>
    <row r="48" spans="1:6" s="39" customFormat="1" ht="12" customHeight="1">
      <c r="A48" s="85">
        <v>4350</v>
      </c>
      <c r="B48" s="58" t="s">
        <v>82</v>
      </c>
      <c r="C48" s="67">
        <v>4200</v>
      </c>
      <c r="D48" s="61"/>
      <c r="E48" s="67">
        <v>543</v>
      </c>
      <c r="F48" s="61">
        <f t="shared" si="2"/>
        <v>4743</v>
      </c>
    </row>
    <row r="49" spans="1:6" s="39" customFormat="1" ht="12" customHeight="1">
      <c r="A49" s="85">
        <v>4430</v>
      </c>
      <c r="B49" s="58" t="s">
        <v>43</v>
      </c>
      <c r="C49" s="67">
        <v>540</v>
      </c>
      <c r="D49" s="61">
        <v>540</v>
      </c>
      <c r="E49" s="67"/>
      <c r="F49" s="61">
        <f t="shared" si="2"/>
        <v>0</v>
      </c>
    </row>
    <row r="50" spans="1:6" s="39" customFormat="1" ht="12" customHeight="1">
      <c r="A50" s="85">
        <v>4480</v>
      </c>
      <c r="B50" s="58" t="s">
        <v>83</v>
      </c>
      <c r="C50" s="67">
        <v>11640</v>
      </c>
      <c r="D50" s="61">
        <v>139</v>
      </c>
      <c r="E50" s="67"/>
      <c r="F50" s="61">
        <f t="shared" si="2"/>
        <v>11501</v>
      </c>
    </row>
    <row r="51" spans="1:6" s="39" customFormat="1" ht="12" customHeight="1">
      <c r="A51" s="85">
        <v>4520</v>
      </c>
      <c r="B51" s="58" t="s">
        <v>53</v>
      </c>
      <c r="C51" s="67">
        <v>100</v>
      </c>
      <c r="D51" s="61">
        <v>55</v>
      </c>
      <c r="E51" s="67"/>
      <c r="F51" s="61">
        <f t="shared" si="2"/>
        <v>45</v>
      </c>
    </row>
    <row r="52" spans="1:6" s="40" customFormat="1" ht="12" customHeight="1">
      <c r="A52" s="52">
        <v>75421</v>
      </c>
      <c r="B52" s="23" t="s">
        <v>54</v>
      </c>
      <c r="C52" s="43">
        <f>SUM(C53:C55)</f>
        <v>3000</v>
      </c>
      <c r="D52" s="42">
        <f>SUM(D53:D55)</f>
        <v>200</v>
      </c>
      <c r="E52" s="43">
        <f>SUM(E53:E55)</f>
        <v>200</v>
      </c>
      <c r="F52" s="42">
        <f>SUM(F53:F55)</f>
        <v>3000</v>
      </c>
    </row>
    <row r="53" spans="1:6" s="12" customFormat="1" ht="12" customHeight="1">
      <c r="A53" s="85">
        <v>4360</v>
      </c>
      <c r="B53" s="58" t="s">
        <v>80</v>
      </c>
      <c r="C53" s="67">
        <v>1000</v>
      </c>
      <c r="D53" s="61"/>
      <c r="E53" s="67">
        <v>200</v>
      </c>
      <c r="F53" s="61">
        <f>SUM(C53-D53+E53)</f>
        <v>1200</v>
      </c>
    </row>
    <row r="54" spans="1:6" s="12" customFormat="1" ht="12" customHeight="1">
      <c r="A54" s="81">
        <v>4700</v>
      </c>
      <c r="B54" s="82" t="s">
        <v>55</v>
      </c>
      <c r="C54" s="83">
        <v>1000</v>
      </c>
      <c r="D54" s="84">
        <v>100</v>
      </c>
      <c r="E54" s="83"/>
      <c r="F54" s="61">
        <f>SUM(C54-D54+E54)</f>
        <v>900</v>
      </c>
    </row>
    <row r="55" spans="1:6" s="12" customFormat="1" ht="12" customHeight="1" thickBot="1">
      <c r="A55" s="86">
        <v>4750</v>
      </c>
      <c r="B55" s="63" t="s">
        <v>25</v>
      </c>
      <c r="C55" s="70">
        <v>1000</v>
      </c>
      <c r="D55" s="66">
        <v>100</v>
      </c>
      <c r="E55" s="70"/>
      <c r="F55" s="66">
        <f>SUM(C55-D55+E55)</f>
        <v>900</v>
      </c>
    </row>
    <row r="56" spans="1:6" s="12" customFormat="1" ht="12" customHeight="1">
      <c r="A56" s="10">
        <v>801</v>
      </c>
      <c r="B56" s="45" t="s">
        <v>36</v>
      </c>
      <c r="C56" s="50">
        <f>SUM(C57,C62,C65,C72,C74,C81,C88)</f>
        <v>1425018</v>
      </c>
      <c r="D56" s="47">
        <f>SUM(D57,D62,D65,D72,D74,D81,D88)</f>
        <v>40824</v>
      </c>
      <c r="E56" s="50">
        <f>SUM(E57,E62,E65,E72,E74,E81,E88)</f>
        <v>40824</v>
      </c>
      <c r="F56" s="47">
        <f>SUM(F57,F62,F65,F72,F74,F81,F88)</f>
        <v>1425018</v>
      </c>
    </row>
    <row r="57" spans="1:6" s="40" customFormat="1" ht="12" customHeight="1">
      <c r="A57" s="51">
        <v>80102</v>
      </c>
      <c r="B57" s="26" t="s">
        <v>56</v>
      </c>
      <c r="C57" s="36">
        <f>SUM(C58:C61)</f>
        <v>90097</v>
      </c>
      <c r="D57" s="31">
        <f>SUM(D58:D61)</f>
        <v>2897</v>
      </c>
      <c r="E57" s="36">
        <f>SUM(E58:E61)</f>
        <v>5656</v>
      </c>
      <c r="F57" s="31">
        <f>SUM(F58:F61)</f>
        <v>92856</v>
      </c>
    </row>
    <row r="58" spans="1:6" s="40" customFormat="1" ht="12" customHeight="1">
      <c r="A58" s="85">
        <v>4210</v>
      </c>
      <c r="B58" s="58" t="s">
        <v>37</v>
      </c>
      <c r="C58" s="73">
        <v>23778</v>
      </c>
      <c r="D58" s="74"/>
      <c r="E58" s="67">
        <v>4324</v>
      </c>
      <c r="F58" s="61">
        <f>SUM(C58-D58+E58)</f>
        <v>28102</v>
      </c>
    </row>
    <row r="59" spans="1:6" s="12" customFormat="1" ht="12" customHeight="1">
      <c r="A59" s="85">
        <v>4400</v>
      </c>
      <c r="B59" s="58" t="s">
        <v>42</v>
      </c>
      <c r="C59" s="67">
        <v>39220</v>
      </c>
      <c r="D59" s="61">
        <v>880</v>
      </c>
      <c r="E59" s="67"/>
      <c r="F59" s="61">
        <f>SUM(C59-D59+E59)</f>
        <v>38340</v>
      </c>
    </row>
    <row r="60" spans="1:6" s="12" customFormat="1" ht="12" customHeight="1">
      <c r="A60" s="85">
        <v>4430</v>
      </c>
      <c r="B60" s="58" t="s">
        <v>43</v>
      </c>
      <c r="C60" s="67">
        <v>6000</v>
      </c>
      <c r="D60" s="61">
        <v>2017</v>
      </c>
      <c r="E60" s="67"/>
      <c r="F60" s="61">
        <f>SUM(C60-D60+E60)</f>
        <v>3983</v>
      </c>
    </row>
    <row r="61" spans="1:6" s="12" customFormat="1" ht="12" customHeight="1">
      <c r="A61" s="85">
        <v>4440</v>
      </c>
      <c r="B61" s="58" t="s">
        <v>57</v>
      </c>
      <c r="C61" s="67">
        <v>21099</v>
      </c>
      <c r="D61" s="61"/>
      <c r="E61" s="67">
        <v>1332</v>
      </c>
      <c r="F61" s="61">
        <f>SUM(C61-D61+E61)</f>
        <v>22431</v>
      </c>
    </row>
    <row r="62" spans="1:6" s="41" customFormat="1" ht="12" customHeight="1">
      <c r="A62" s="51">
        <v>80111</v>
      </c>
      <c r="B62" s="26" t="s">
        <v>58</v>
      </c>
      <c r="C62" s="36">
        <f>SUM(C63:C64)</f>
        <v>384724</v>
      </c>
      <c r="D62" s="31">
        <f>SUM(D63:D64)</f>
        <v>3784</v>
      </c>
      <c r="E62" s="36">
        <f>SUM(E63:E64)</f>
        <v>460</v>
      </c>
      <c r="F62" s="31">
        <f>SUM(F63:F64)</f>
        <v>381400</v>
      </c>
    </row>
    <row r="63" spans="1:6" s="39" customFormat="1" ht="12" customHeight="1">
      <c r="A63" s="85">
        <v>4010</v>
      </c>
      <c r="B63" s="58" t="s">
        <v>59</v>
      </c>
      <c r="C63" s="67">
        <v>365136</v>
      </c>
      <c r="D63" s="61">
        <v>3784</v>
      </c>
      <c r="E63" s="67"/>
      <c r="F63" s="61">
        <f>SUM(C63-D63+E63)</f>
        <v>361352</v>
      </c>
    </row>
    <row r="64" spans="1:6" s="39" customFormat="1" ht="12" customHeight="1">
      <c r="A64" s="85">
        <v>4440</v>
      </c>
      <c r="B64" s="58" t="s">
        <v>57</v>
      </c>
      <c r="C64" s="67">
        <v>19588</v>
      </c>
      <c r="D64" s="61"/>
      <c r="E64" s="67">
        <v>460</v>
      </c>
      <c r="F64" s="61">
        <f aca="true" t="shared" si="3" ref="F64:F71">SUM(C64-D64+E64)</f>
        <v>20048</v>
      </c>
    </row>
    <row r="65" spans="1:6" s="40" customFormat="1" ht="12" customHeight="1">
      <c r="A65" s="51">
        <v>80130</v>
      </c>
      <c r="B65" s="26" t="s">
        <v>60</v>
      </c>
      <c r="C65" s="36">
        <f>SUM(C66:C71)</f>
        <v>427420</v>
      </c>
      <c r="D65" s="31">
        <f>SUM(D66:D71)</f>
        <v>3664</v>
      </c>
      <c r="E65" s="36">
        <f>SUM(E66:E71)</f>
        <v>17378</v>
      </c>
      <c r="F65" s="31">
        <f>SUM(F66:F71)</f>
        <v>441134</v>
      </c>
    </row>
    <row r="66" spans="1:6" s="39" customFormat="1" ht="12" customHeight="1">
      <c r="A66" s="85">
        <v>3020</v>
      </c>
      <c r="B66" s="58" t="s">
        <v>61</v>
      </c>
      <c r="C66" s="67">
        <v>62613</v>
      </c>
      <c r="D66" s="61">
        <v>2000</v>
      </c>
      <c r="E66" s="67"/>
      <c r="F66" s="61">
        <f t="shared" si="3"/>
        <v>60613</v>
      </c>
    </row>
    <row r="67" spans="1:6" s="39" customFormat="1" ht="12" customHeight="1">
      <c r="A67" s="85">
        <v>4040</v>
      </c>
      <c r="B67" s="58" t="s">
        <v>62</v>
      </c>
      <c r="C67" s="67">
        <v>219566</v>
      </c>
      <c r="D67" s="61">
        <v>799</v>
      </c>
      <c r="E67" s="67"/>
      <c r="F67" s="61">
        <f t="shared" si="3"/>
        <v>218767</v>
      </c>
    </row>
    <row r="68" spans="1:6" s="39" customFormat="1" ht="12" customHeight="1">
      <c r="A68" s="85">
        <v>4210</v>
      </c>
      <c r="B68" s="58" t="s">
        <v>37</v>
      </c>
      <c r="C68" s="67">
        <v>116696</v>
      </c>
      <c r="D68" s="61"/>
      <c r="E68" s="67">
        <v>15714</v>
      </c>
      <c r="F68" s="61">
        <f t="shared" si="3"/>
        <v>132410</v>
      </c>
    </row>
    <row r="69" spans="1:6" s="39" customFormat="1" ht="12" customHeight="1">
      <c r="A69" s="85">
        <v>4240</v>
      </c>
      <c r="B69" s="58" t="s">
        <v>63</v>
      </c>
      <c r="C69" s="67">
        <v>13812</v>
      </c>
      <c r="D69" s="61"/>
      <c r="E69" s="67">
        <v>1000</v>
      </c>
      <c r="F69" s="61">
        <f t="shared" si="3"/>
        <v>14812</v>
      </c>
    </row>
    <row r="70" spans="1:6" s="39" customFormat="1" ht="12" customHeight="1">
      <c r="A70" s="85">
        <v>4430</v>
      </c>
      <c r="B70" s="58" t="s">
        <v>43</v>
      </c>
      <c r="C70" s="67">
        <v>7834</v>
      </c>
      <c r="D70" s="61">
        <v>865</v>
      </c>
      <c r="E70" s="67"/>
      <c r="F70" s="61">
        <f t="shared" si="3"/>
        <v>6969</v>
      </c>
    </row>
    <row r="71" spans="1:6" s="39" customFormat="1" ht="12" customHeight="1">
      <c r="A71" s="85">
        <v>4750</v>
      </c>
      <c r="B71" s="58" t="s">
        <v>25</v>
      </c>
      <c r="C71" s="67">
        <v>6899</v>
      </c>
      <c r="D71" s="61"/>
      <c r="E71" s="67">
        <v>664</v>
      </c>
      <c r="F71" s="61">
        <f t="shared" si="3"/>
        <v>7563</v>
      </c>
    </row>
    <row r="72" spans="1:6" s="40" customFormat="1" ht="12" customHeight="1">
      <c r="A72" s="51">
        <v>80134</v>
      </c>
      <c r="B72" s="26" t="s">
        <v>64</v>
      </c>
      <c r="C72" s="54">
        <f>SUM(C73:C73)</f>
        <v>6666</v>
      </c>
      <c r="D72" s="31">
        <f>SUM(D73)</f>
        <v>0</v>
      </c>
      <c r="E72" s="36">
        <f>SUM(E73:E73)</f>
        <v>565</v>
      </c>
      <c r="F72" s="31">
        <f>SUM(F73:F73)</f>
        <v>7231</v>
      </c>
    </row>
    <row r="73" spans="1:6" s="39" customFormat="1" ht="12" customHeight="1">
      <c r="A73" s="87">
        <v>4440</v>
      </c>
      <c r="B73" s="76" t="s">
        <v>57</v>
      </c>
      <c r="C73" s="77">
        <v>6666</v>
      </c>
      <c r="D73" s="78"/>
      <c r="E73" s="77">
        <v>565</v>
      </c>
      <c r="F73" s="78">
        <f>SUM(C73-D73+E73)</f>
        <v>7231</v>
      </c>
    </row>
    <row r="74" spans="1:6" s="41" customFormat="1" ht="12" customHeight="1">
      <c r="A74" s="53">
        <v>80140</v>
      </c>
      <c r="B74" s="46" t="s">
        <v>65</v>
      </c>
      <c r="C74" s="35">
        <f>SUM(C76:C80)</f>
        <v>53295</v>
      </c>
      <c r="D74" s="34">
        <f>SUM(D76:D80)</f>
        <v>192</v>
      </c>
      <c r="E74" s="35">
        <f>SUM(E76:E80)</f>
        <v>4378</v>
      </c>
      <c r="F74" s="34">
        <f>SUM(F76:F80)</f>
        <v>57481</v>
      </c>
    </row>
    <row r="75" spans="1:6" s="41" customFormat="1" ht="12" customHeight="1">
      <c r="A75" s="52"/>
      <c r="B75" s="23" t="s">
        <v>66</v>
      </c>
      <c r="C75" s="43"/>
      <c r="D75" s="42"/>
      <c r="E75" s="43"/>
      <c r="F75" s="42"/>
    </row>
    <row r="76" spans="1:6" s="41" customFormat="1" ht="12" customHeight="1">
      <c r="A76" s="85">
        <v>4280</v>
      </c>
      <c r="B76" s="58" t="s">
        <v>38</v>
      </c>
      <c r="C76" s="67">
        <v>1697</v>
      </c>
      <c r="D76" s="61"/>
      <c r="E76" s="67">
        <v>83</v>
      </c>
      <c r="F76" s="61">
        <f>SUM(C76-D76+E76)</f>
        <v>1780</v>
      </c>
    </row>
    <row r="77" spans="1:6" s="41" customFormat="1" ht="12" customHeight="1">
      <c r="A77" s="85">
        <v>4300</v>
      </c>
      <c r="B77" s="58" t="s">
        <v>15</v>
      </c>
      <c r="C77" s="67">
        <v>47214</v>
      </c>
      <c r="D77" s="61"/>
      <c r="E77" s="67">
        <v>4179</v>
      </c>
      <c r="F77" s="61">
        <f>SUM(C77-D77+E77)</f>
        <v>51393</v>
      </c>
    </row>
    <row r="78" spans="1:6" s="41" customFormat="1" ht="12" customHeight="1">
      <c r="A78" s="85">
        <v>4350</v>
      </c>
      <c r="B78" s="58" t="s">
        <v>82</v>
      </c>
      <c r="C78" s="73">
        <v>528</v>
      </c>
      <c r="D78" s="74"/>
      <c r="E78" s="73">
        <v>116</v>
      </c>
      <c r="F78" s="61">
        <f>SUM(C78-D78+E78)</f>
        <v>644</v>
      </c>
    </row>
    <row r="79" spans="1:6" s="12" customFormat="1" ht="12" customHeight="1">
      <c r="A79" s="85">
        <v>4410</v>
      </c>
      <c r="B79" s="58" t="s">
        <v>39</v>
      </c>
      <c r="C79" s="67">
        <v>2336</v>
      </c>
      <c r="D79" s="61">
        <v>153</v>
      </c>
      <c r="E79" s="67"/>
      <c r="F79" s="61">
        <f>SUM(C79-D79+E79)</f>
        <v>2183</v>
      </c>
    </row>
    <row r="80" spans="1:6" s="12" customFormat="1" ht="12" customHeight="1">
      <c r="A80" s="85">
        <v>4430</v>
      </c>
      <c r="B80" s="58" t="s">
        <v>43</v>
      </c>
      <c r="C80" s="67">
        <v>1520</v>
      </c>
      <c r="D80" s="61">
        <v>39</v>
      </c>
      <c r="E80" s="67"/>
      <c r="F80" s="61">
        <f>SUM(C80-D80+E80)</f>
        <v>1481</v>
      </c>
    </row>
    <row r="81" spans="1:6" s="41" customFormat="1" ht="12" customHeight="1">
      <c r="A81" s="51">
        <v>80143</v>
      </c>
      <c r="B81" s="26" t="s">
        <v>67</v>
      </c>
      <c r="C81" s="36">
        <f>SUM(C82:C87)</f>
        <v>431048</v>
      </c>
      <c r="D81" s="31">
        <f>SUM(D82:D87)</f>
        <v>26101</v>
      </c>
      <c r="E81" s="36">
        <f>SUM(E82:E87)</f>
        <v>11947</v>
      </c>
      <c r="F81" s="31">
        <f>SUM(F82:F87)</f>
        <v>416894</v>
      </c>
    </row>
    <row r="82" spans="1:6" s="12" customFormat="1" ht="12" customHeight="1">
      <c r="A82" s="85">
        <v>3020</v>
      </c>
      <c r="B82" s="58" t="s">
        <v>61</v>
      </c>
      <c r="C82" s="67">
        <v>1192</v>
      </c>
      <c r="D82" s="61"/>
      <c r="E82" s="67">
        <v>70</v>
      </c>
      <c r="F82" s="61">
        <f aca="true" t="shared" si="4" ref="F82:F87">SUM(C82-D82+E82)</f>
        <v>1262</v>
      </c>
    </row>
    <row r="83" spans="1:6" s="12" customFormat="1" ht="12" customHeight="1">
      <c r="A83" s="85">
        <v>4010</v>
      </c>
      <c r="B83" s="58" t="s">
        <v>59</v>
      </c>
      <c r="C83" s="67">
        <v>305483</v>
      </c>
      <c r="D83" s="61">
        <v>16988</v>
      </c>
      <c r="E83" s="67"/>
      <c r="F83" s="61">
        <f t="shared" si="4"/>
        <v>288495</v>
      </c>
    </row>
    <row r="84" spans="1:6" s="12" customFormat="1" ht="12" customHeight="1">
      <c r="A84" s="85">
        <v>4110</v>
      </c>
      <c r="B84" s="58" t="s">
        <v>68</v>
      </c>
      <c r="C84" s="67">
        <v>55275</v>
      </c>
      <c r="D84" s="61">
        <v>3536</v>
      </c>
      <c r="E84" s="67"/>
      <c r="F84" s="61">
        <f t="shared" si="4"/>
        <v>51739</v>
      </c>
    </row>
    <row r="85" spans="1:6" s="12" customFormat="1" ht="12" customHeight="1">
      <c r="A85" s="85">
        <v>4210</v>
      </c>
      <c r="B85" s="58" t="s">
        <v>37</v>
      </c>
      <c r="C85" s="67">
        <v>16400</v>
      </c>
      <c r="D85" s="61"/>
      <c r="E85" s="67">
        <v>11877</v>
      </c>
      <c r="F85" s="61">
        <f t="shared" si="4"/>
        <v>28277</v>
      </c>
    </row>
    <row r="86" spans="1:6" s="12" customFormat="1" ht="12" customHeight="1">
      <c r="A86" s="85">
        <v>4370</v>
      </c>
      <c r="B86" s="58" t="s">
        <v>69</v>
      </c>
      <c r="C86" s="67">
        <v>3680</v>
      </c>
      <c r="D86" s="61">
        <v>550</v>
      </c>
      <c r="E86" s="67"/>
      <c r="F86" s="61">
        <f t="shared" si="4"/>
        <v>3130</v>
      </c>
    </row>
    <row r="87" spans="1:6" s="12" customFormat="1" ht="12" customHeight="1">
      <c r="A87" s="85">
        <v>4400</v>
      </c>
      <c r="B87" s="58" t="s">
        <v>42</v>
      </c>
      <c r="C87" s="67">
        <v>49018</v>
      </c>
      <c r="D87" s="61">
        <v>5027</v>
      </c>
      <c r="E87" s="67"/>
      <c r="F87" s="61">
        <f t="shared" si="4"/>
        <v>43991</v>
      </c>
    </row>
    <row r="88" spans="1:6" s="41" customFormat="1" ht="12" customHeight="1">
      <c r="A88" s="51">
        <v>80146</v>
      </c>
      <c r="B88" s="26" t="s">
        <v>70</v>
      </c>
      <c r="C88" s="36">
        <f>SUM(C89:C90)</f>
        <v>31768</v>
      </c>
      <c r="D88" s="31">
        <f>SUM(D89:D90)</f>
        <v>4186</v>
      </c>
      <c r="E88" s="36">
        <f>SUM(E89:E90)</f>
        <v>440</v>
      </c>
      <c r="F88" s="31">
        <f>SUM(F89:F90)</f>
        <v>28022</v>
      </c>
    </row>
    <row r="89" spans="1:6" s="41" customFormat="1" ht="12" customHeight="1">
      <c r="A89" s="85">
        <v>4410</v>
      </c>
      <c r="B89" s="58" t="s">
        <v>39</v>
      </c>
      <c r="C89" s="67">
        <v>11102</v>
      </c>
      <c r="D89" s="61"/>
      <c r="E89" s="67">
        <v>140</v>
      </c>
      <c r="F89" s="61">
        <f>SUM(C89-D89+E89)</f>
        <v>11242</v>
      </c>
    </row>
    <row r="90" spans="1:6" s="12" customFormat="1" ht="12" customHeight="1" thickBot="1">
      <c r="A90" s="86">
        <v>4700</v>
      </c>
      <c r="B90" s="63" t="s">
        <v>55</v>
      </c>
      <c r="C90" s="70">
        <v>20666</v>
      </c>
      <c r="D90" s="66">
        <v>4186</v>
      </c>
      <c r="E90" s="70">
        <v>300</v>
      </c>
      <c r="F90" s="66">
        <f>SUM(C90-D90+E90)</f>
        <v>16780</v>
      </c>
    </row>
    <row r="91" spans="1:6" s="13" customFormat="1" ht="13.5" customHeight="1">
      <c r="A91" s="27">
        <v>852</v>
      </c>
      <c r="B91" s="25" t="s">
        <v>20</v>
      </c>
      <c r="C91" s="33">
        <f>SUM(C92)</f>
        <v>35452</v>
      </c>
      <c r="D91" s="32">
        <f>SUM(D92)</f>
        <v>4710</v>
      </c>
      <c r="E91" s="33">
        <f>SUM(E92)</f>
        <v>210</v>
      </c>
      <c r="F91" s="32">
        <f>SUM(F92)</f>
        <v>30952</v>
      </c>
    </row>
    <row r="92" spans="1:6" s="24" customFormat="1" ht="12.75" customHeight="1">
      <c r="A92" s="53">
        <v>85218</v>
      </c>
      <c r="B92" s="46" t="s">
        <v>71</v>
      </c>
      <c r="C92" s="35">
        <f>SUM(C93:C98)</f>
        <v>35452</v>
      </c>
      <c r="D92" s="34">
        <f>SUM(D93:D98)</f>
        <v>4710</v>
      </c>
      <c r="E92" s="35">
        <f>SUM(E93:E98)</f>
        <v>210</v>
      </c>
      <c r="F92" s="34">
        <f>SUM(F93:F98)</f>
        <v>30952</v>
      </c>
    </row>
    <row r="93" spans="1:6" s="13" customFormat="1" ht="12" customHeight="1">
      <c r="A93" s="85">
        <v>4170</v>
      </c>
      <c r="B93" s="58" t="s">
        <v>44</v>
      </c>
      <c r="C93" s="67">
        <v>12000</v>
      </c>
      <c r="D93" s="61">
        <v>1826</v>
      </c>
      <c r="E93" s="67">
        <v>0</v>
      </c>
      <c r="F93" s="61">
        <f>SUM(C93-D93+E93)</f>
        <v>10174</v>
      </c>
    </row>
    <row r="94" spans="1:6" s="13" customFormat="1" ht="12" customHeight="1">
      <c r="A94" s="85">
        <v>4210</v>
      </c>
      <c r="B94" s="58" t="s">
        <v>37</v>
      </c>
      <c r="C94" s="67">
        <v>8848</v>
      </c>
      <c r="D94" s="61">
        <v>2000</v>
      </c>
      <c r="E94" s="67"/>
      <c r="F94" s="61">
        <f>SUM(C94-D94+E94)</f>
        <v>6848</v>
      </c>
    </row>
    <row r="95" spans="1:6" s="13" customFormat="1" ht="12" customHeight="1">
      <c r="A95" s="87">
        <v>4300</v>
      </c>
      <c r="B95" s="76" t="s">
        <v>15</v>
      </c>
      <c r="C95" s="77">
        <v>8094</v>
      </c>
      <c r="D95" s="78">
        <v>884</v>
      </c>
      <c r="E95" s="77"/>
      <c r="F95" s="78">
        <f>SUM(C95-D95+E95)</f>
        <v>7210</v>
      </c>
    </row>
    <row r="96" spans="1:6" s="13" customFormat="1" ht="12" customHeight="1">
      <c r="A96" s="87">
        <v>4740</v>
      </c>
      <c r="B96" s="76" t="s">
        <v>72</v>
      </c>
      <c r="C96" s="77">
        <v>2418</v>
      </c>
      <c r="D96" s="78"/>
      <c r="E96" s="77">
        <v>22</v>
      </c>
      <c r="F96" s="78">
        <f>SUM(C96-D96+E96)</f>
        <v>2440</v>
      </c>
    </row>
    <row r="97" spans="1:6" s="13" customFormat="1" ht="12" customHeight="1">
      <c r="A97" s="81"/>
      <c r="B97" s="82" t="s">
        <v>73</v>
      </c>
      <c r="C97" s="83"/>
      <c r="D97" s="84"/>
      <c r="E97" s="83"/>
      <c r="F97" s="71"/>
    </row>
    <row r="98" spans="1:6" s="13" customFormat="1" ht="12" customHeight="1" thickBot="1">
      <c r="A98" s="86">
        <v>4750</v>
      </c>
      <c r="B98" s="63" t="s">
        <v>25</v>
      </c>
      <c r="C98" s="70">
        <v>4092</v>
      </c>
      <c r="D98" s="66"/>
      <c r="E98" s="70">
        <v>188</v>
      </c>
      <c r="F98" s="88">
        <f>SUM(C98-D98+E98)</f>
        <v>4280</v>
      </c>
    </row>
    <row r="99" spans="1:6" s="13" customFormat="1" ht="12" customHeight="1">
      <c r="A99" s="27">
        <v>854</v>
      </c>
      <c r="B99" s="25" t="s">
        <v>22</v>
      </c>
      <c r="C99" s="33">
        <f>SUM(C100)</f>
        <v>257933</v>
      </c>
      <c r="D99" s="32">
        <f>SUM(D100)</f>
        <v>4719</v>
      </c>
      <c r="E99" s="33">
        <f>SUM(E100)</f>
        <v>4719</v>
      </c>
      <c r="F99" s="32">
        <f>SUM(F100)</f>
        <v>257933</v>
      </c>
    </row>
    <row r="100" spans="1:6" s="13" customFormat="1" ht="12.75" customHeight="1">
      <c r="A100" s="51">
        <v>85410</v>
      </c>
      <c r="B100" s="26" t="s">
        <v>74</v>
      </c>
      <c r="C100" s="36">
        <f>SUM(C101:C107)</f>
        <v>257933</v>
      </c>
      <c r="D100" s="31">
        <f>SUM(D101:D107)</f>
        <v>4719</v>
      </c>
      <c r="E100" s="36">
        <f>SUM(E101:E107)</f>
        <v>4719</v>
      </c>
      <c r="F100" s="31">
        <f>SUM(F101:F107)</f>
        <v>257933</v>
      </c>
    </row>
    <row r="101" spans="1:6" s="13" customFormat="1" ht="12.75" customHeight="1">
      <c r="A101" s="85">
        <v>3020</v>
      </c>
      <c r="B101" s="82" t="s">
        <v>61</v>
      </c>
      <c r="C101" s="67">
        <v>8139</v>
      </c>
      <c r="D101" s="61">
        <v>260</v>
      </c>
      <c r="E101" s="67"/>
      <c r="F101" s="61">
        <f aca="true" t="shared" si="5" ref="F101:F107">SUM(C101-D101+E101)</f>
        <v>7879</v>
      </c>
    </row>
    <row r="102" spans="1:6" s="13" customFormat="1" ht="12.75" customHeight="1">
      <c r="A102" s="85">
        <v>4040</v>
      </c>
      <c r="B102" s="82" t="s">
        <v>62</v>
      </c>
      <c r="C102" s="67">
        <v>36628</v>
      </c>
      <c r="D102" s="93">
        <v>899</v>
      </c>
      <c r="E102" s="90"/>
      <c r="F102" s="61">
        <f t="shared" si="5"/>
        <v>35729</v>
      </c>
    </row>
    <row r="103" spans="1:6" s="13" customFormat="1" ht="12.75" customHeight="1">
      <c r="A103" s="85">
        <v>4210</v>
      </c>
      <c r="B103" s="82" t="s">
        <v>37</v>
      </c>
      <c r="C103" s="67">
        <v>75032</v>
      </c>
      <c r="D103" s="89"/>
      <c r="E103" s="94">
        <v>3519</v>
      </c>
      <c r="F103" s="61">
        <f t="shared" si="5"/>
        <v>78551</v>
      </c>
    </row>
    <row r="104" spans="1:6" s="13" customFormat="1" ht="12.75" customHeight="1">
      <c r="A104" s="85">
        <v>4260</v>
      </c>
      <c r="B104" s="82" t="s">
        <v>51</v>
      </c>
      <c r="C104" s="91">
        <v>50941</v>
      </c>
      <c r="D104" s="61">
        <v>2000</v>
      </c>
      <c r="E104" s="67"/>
      <c r="F104" s="61">
        <f t="shared" si="5"/>
        <v>48941</v>
      </c>
    </row>
    <row r="105" spans="1:6" s="13" customFormat="1" ht="12.75" customHeight="1">
      <c r="A105" s="85">
        <v>4300</v>
      </c>
      <c r="B105" s="58" t="s">
        <v>15</v>
      </c>
      <c r="C105" s="91">
        <v>56670</v>
      </c>
      <c r="D105" s="61">
        <v>1200</v>
      </c>
      <c r="E105" s="67"/>
      <c r="F105" s="61">
        <f t="shared" si="5"/>
        <v>55470</v>
      </c>
    </row>
    <row r="106" spans="1:6" s="13" customFormat="1" ht="12.75" customHeight="1">
      <c r="A106" s="85">
        <v>4370</v>
      </c>
      <c r="B106" s="82" t="s">
        <v>69</v>
      </c>
      <c r="C106" s="91">
        <v>3354</v>
      </c>
      <c r="D106" s="61">
        <v>360</v>
      </c>
      <c r="E106" s="67"/>
      <c r="F106" s="61">
        <f t="shared" si="5"/>
        <v>2994</v>
      </c>
    </row>
    <row r="107" spans="1:6" s="13" customFormat="1" ht="12.75" customHeight="1" thickBot="1">
      <c r="A107" s="86">
        <v>4440</v>
      </c>
      <c r="B107" s="63" t="s">
        <v>57</v>
      </c>
      <c r="C107" s="92">
        <v>27169</v>
      </c>
      <c r="D107" s="66"/>
      <c r="E107" s="80">
        <v>1200</v>
      </c>
      <c r="F107" s="88">
        <f t="shared" si="5"/>
        <v>28369</v>
      </c>
    </row>
    <row r="108" spans="1:6" s="14" customFormat="1" ht="15.75" customHeight="1" thickBot="1">
      <c r="A108" s="95" t="s">
        <v>16</v>
      </c>
      <c r="B108" s="96"/>
      <c r="C108" s="37" t="s">
        <v>17</v>
      </c>
      <c r="D108" s="38">
        <f>SUM(D14,D18,D27,D40,D56,D91,D99,)</f>
        <v>86400.65</v>
      </c>
      <c r="E108" s="38">
        <f>SUM(E14,E18,E27,E40,E56,E91,E99,)</f>
        <v>81900.65</v>
      </c>
      <c r="F108" s="37" t="s">
        <v>17</v>
      </c>
    </row>
    <row r="111" ht="12.75">
      <c r="B111" t="s">
        <v>23</v>
      </c>
    </row>
  </sheetData>
  <mergeCells count="7">
    <mergeCell ref="A108:B108"/>
    <mergeCell ref="D10:E10"/>
    <mergeCell ref="D1:F1"/>
    <mergeCell ref="D2:F2"/>
    <mergeCell ref="D3:F3"/>
    <mergeCell ref="D4:F4"/>
    <mergeCell ref="A6:F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Skarbnik</cp:lastModifiedBy>
  <cp:lastPrinted>2008-12-02T08:31:38Z</cp:lastPrinted>
  <dcterms:created xsi:type="dcterms:W3CDTF">2006-02-10T11:32:31Z</dcterms:created>
  <dcterms:modified xsi:type="dcterms:W3CDTF">2008-12-02T09:19:45Z</dcterms:modified>
  <cp:category/>
  <cp:version/>
  <cp:contentType/>
  <cp:contentStatus/>
</cp:coreProperties>
</file>