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<sst xmlns="http://schemas.openxmlformats.org/spreadsheetml/2006/main" count="167" uniqueCount="93">
  <si>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</si>
  <si>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</si>
  <si>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</si>
  <si>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</si>
  <si>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</si>
  <si>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</si>
  <si>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</si>
  <si>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</si>
  <si>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</si>
  <si>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</si>
  <si>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</si>
  <si>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</si>
  <si>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</si>
  <si>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</si>
  <si>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</si>
  <si>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Oświata i wychowanie</t>
  </si>
  <si>
    <t>Zakup usług pozostałych</t>
  </si>
  <si>
    <t>Razem</t>
  </si>
  <si>
    <t>X</t>
  </si>
  <si>
    <t>Wynagrodzenia bezosobowe</t>
  </si>
  <si>
    <t>Administracja publiczna</t>
  </si>
  <si>
    <t>Paragraf</t>
  </si>
  <si>
    <t>ZMIANY PLANU WYDATKÓW BUDŻETU POWIATU NA 2008 ROK</t>
  </si>
  <si>
    <t>Zakup materiałów i wyposażenia</t>
  </si>
  <si>
    <t>Bezpieczeństwo publiczne i ochrona przeciwpożarowa</t>
  </si>
  <si>
    <t>Szkoły zawodowe</t>
  </si>
  <si>
    <t>Pomoc społeczna</t>
  </si>
  <si>
    <t>Składki na ubezpieczenia społeczne</t>
  </si>
  <si>
    <t>Składki na Fundusz Pracy</t>
  </si>
  <si>
    <t>Wynagrodzenia osobowe pracowników</t>
  </si>
  <si>
    <t>Zakup usług remontowych</t>
  </si>
  <si>
    <t xml:space="preserve">                                                   Załącznik nr 3</t>
  </si>
  <si>
    <t>Zakup energii</t>
  </si>
  <si>
    <t>Szkolenia pracowników niebędących członkami korpusu służby cywilnej</t>
  </si>
  <si>
    <t>Komendy powiatowe Państwowej Straży Pożarnej</t>
  </si>
  <si>
    <t>Podróże służbowe krajowe</t>
  </si>
  <si>
    <t>Licea ogólnokształcące</t>
  </si>
  <si>
    <t>Starostwa powiatowe</t>
  </si>
  <si>
    <t>Działalnośc usługowa</t>
  </si>
  <si>
    <t>Nadzór Budowlany</t>
  </si>
  <si>
    <t>Pozostałe zadania  w zakresie polityki społecznej</t>
  </si>
  <si>
    <t>Powiatowe urzędy pracy</t>
  </si>
  <si>
    <t>Edukacyjna opieka wychowawcza</t>
  </si>
  <si>
    <t>Internaty i bursy szkolne</t>
  </si>
  <si>
    <t>Zarządzanie kryzysowe</t>
  </si>
  <si>
    <t>Zakup usług dostępu do sieci Internet</t>
  </si>
  <si>
    <t>Opłaty czynszowe za pomieszczenia biurowe</t>
  </si>
  <si>
    <t>Rezerwy</t>
  </si>
  <si>
    <t>Dodatkowe wynagrodzenie roczne</t>
  </si>
  <si>
    <t>Wpłaty na Państwowy Fundusz Rehabilitacji Osób Niepełnosprawnych</t>
  </si>
  <si>
    <t>Zakup usług zdrowotnych</t>
  </si>
  <si>
    <t>Różne opłaty i składki</t>
  </si>
  <si>
    <t>Sporz.Wiesława Samsel</t>
  </si>
  <si>
    <t>Szkoły podstawowe specjalne</t>
  </si>
  <si>
    <t>Gimnazja</t>
  </si>
  <si>
    <t>Gimnazja specjalne</t>
  </si>
  <si>
    <t>Wydatki osobowe niezaliczone do wynagrodzeń</t>
  </si>
  <si>
    <t>Szkoły zawodowe specjalne</t>
  </si>
  <si>
    <t>Ośrodki wsparcia</t>
  </si>
  <si>
    <t>Rodziny zastępcze</t>
  </si>
  <si>
    <t xml:space="preserve">                                                   do Uchwały Nr XXI/129/08</t>
  </si>
  <si>
    <t xml:space="preserve">                                                    Rady Powiatu w Nidzicy</t>
  </si>
  <si>
    <t>z dnia 29.10.2008 r.</t>
  </si>
  <si>
    <t>Transport i łączność</t>
  </si>
  <si>
    <t>Drogi publiczne powiatowe</t>
  </si>
  <si>
    <t>Uposażenie żołnierzy zawodowych i nadterminowych oraz funkcjonariuszy</t>
  </si>
  <si>
    <t>Rezerwy ogólne i celowe</t>
  </si>
  <si>
    <t>Różne rozliczenia</t>
  </si>
  <si>
    <t>Opłaty z tytułu zakupu usług telekomunikacyjnych telefonii stacjonarnej</t>
  </si>
  <si>
    <t>Zakup materiałów papierniczych do sprzętu drukarskiego i urządzeń ksero</t>
  </si>
  <si>
    <t>Jednostki pomocnicze szkolnictwa</t>
  </si>
  <si>
    <t>Ochrona zdrowia</t>
  </si>
  <si>
    <t xml:space="preserve">Dotacje celowe z budżetu na finansowanie lub dofinansowanie kosztów </t>
  </si>
  <si>
    <t xml:space="preserve">realizacji inwestycji i zakupów inwestycyjnych innych jednostek sektora </t>
  </si>
  <si>
    <t>finansów publicznych</t>
  </si>
  <si>
    <t>Świadczenia społeczne</t>
  </si>
  <si>
    <t>Odpisy na zakładowy fundusz świadczeń socjalnych</t>
  </si>
  <si>
    <t>Zakup akcesoriów komputerowych, w tym programów i licencji</t>
  </si>
  <si>
    <t>Wynagrodzenia osobowe członków korpusu służby cywilnej</t>
  </si>
  <si>
    <t>Opłaty z tytułu zakupu usług telekomunikacyjnych telefonii komórkowej</t>
  </si>
  <si>
    <t>Wydatki na zakupy inwestycyjne jednostek budżetowych</t>
  </si>
  <si>
    <t>Pozostałe należności żołnierzy zawodowych i nadterminowych oraz funkcjonariuszy</t>
  </si>
  <si>
    <t>Szkolenie pracowników niebędących członkami korpusu służby cywilnej</t>
  </si>
  <si>
    <t xml:space="preserve">Centra kształcenia ustawicznego i praktycznego oraz ośrodki </t>
  </si>
  <si>
    <t>dokształcania zawodowego</t>
  </si>
  <si>
    <t xml:space="preserve">Dotacja celowa z budżetu na finansowanie lub dofinansowanie zadań </t>
  </si>
  <si>
    <t>zleconych do realizacji stowarzyszeniom</t>
  </si>
  <si>
    <t>Ratownictwo medyczne</t>
  </si>
  <si>
    <t>Powiatowe centra pomocy społecznej</t>
  </si>
  <si>
    <t>Szpitale ogólne</t>
  </si>
  <si>
    <t>Pozostała działalność</t>
  </si>
  <si>
    <t>Placówki opiekuńczo-wychowawcze</t>
  </si>
  <si>
    <t>Rezerwy ( nagrody Starosty dla nauczycieli)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</si>
</sst>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8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3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21" xfId="0" applyFont="1" applyBorder="1" applyAlignment="1">
      <alignment horizontal="center"/>
    </xf>
    <xf numFmtId="43" fontId="2" fillId="0" borderId="10" xfId="15" applyNumberFormat="1" applyFont="1" applyBorder="1" applyAlignment="1">
      <alignment/>
    </xf>
    <xf numFmtId="43" fontId="5" fillId="0" borderId="3" xfId="15" applyNumberFormat="1" applyFont="1" applyBorder="1" applyAlignment="1">
      <alignment/>
    </xf>
    <xf numFmtId="43" fontId="5" fillId="0" borderId="17" xfId="15" applyNumberFormat="1" applyFont="1" applyBorder="1" applyAlignment="1">
      <alignment/>
    </xf>
    <xf numFmtId="43" fontId="5" fillId="0" borderId="10" xfId="15" applyNumberFormat="1" applyFont="1" applyBorder="1" applyAlignment="1">
      <alignment/>
    </xf>
    <xf numFmtId="43" fontId="5" fillId="0" borderId="21" xfId="15" applyNumberFormat="1" applyFont="1" applyBorder="1" applyAlignment="1">
      <alignment/>
    </xf>
    <xf numFmtId="43" fontId="1" fillId="0" borderId="11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43" fontId="5" fillId="0" borderId="11" xfId="15" applyNumberFormat="1" applyFont="1" applyBorder="1" applyAlignment="1">
      <alignment/>
    </xf>
    <xf numFmtId="43" fontId="1" fillId="0" borderId="20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43" fontId="2" fillId="0" borderId="18" xfId="15" applyNumberFormat="1" applyFont="1" applyBorder="1" applyAlignment="1">
      <alignment/>
    </xf>
    <xf numFmtId="43" fontId="5" fillId="0" borderId="18" xfId="15" applyNumberFormat="1" applyFont="1" applyBorder="1" applyAlignment="1">
      <alignment/>
    </xf>
    <xf numFmtId="43" fontId="1" fillId="0" borderId="20" xfId="15" applyNumberFormat="1" applyFont="1" applyBorder="1" applyAlignment="1">
      <alignment/>
    </xf>
    <xf numFmtId="43" fontId="2" fillId="0" borderId="11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1" fillId="0" borderId="2" xfId="15" applyNumberFormat="1" applyFont="1" applyBorder="1" applyAlignment="1">
      <alignment/>
    </xf>
    <xf numFmtId="43" fontId="5" fillId="0" borderId="6" xfId="15" applyNumberFormat="1" applyFont="1" applyBorder="1" applyAlignment="1">
      <alignment/>
    </xf>
    <xf numFmtId="43" fontId="2" fillId="0" borderId="17" xfId="15" applyNumberFormat="1" applyFont="1" applyBorder="1" applyAlignment="1">
      <alignment/>
    </xf>
    <xf numFmtId="43" fontId="1" fillId="0" borderId="26" xfId="15" applyNumberFormat="1" applyFont="1" applyBorder="1" applyAlignment="1">
      <alignment/>
    </xf>
    <xf numFmtId="43" fontId="2" fillId="0" borderId="21" xfId="15" applyNumberFormat="1" applyFont="1" applyBorder="1" applyAlignment="1">
      <alignment/>
    </xf>
    <xf numFmtId="43" fontId="5" fillId="0" borderId="10" xfId="15" applyNumberFormat="1" applyFont="1" applyBorder="1" applyAlignment="1">
      <alignment/>
    </xf>
    <xf numFmtId="43" fontId="5" fillId="0" borderId="21" xfId="15" applyNumberFormat="1" applyFont="1" applyBorder="1" applyAlignment="1">
      <alignment/>
    </xf>
    <xf numFmtId="43" fontId="7" fillId="2" borderId="4" xfId="15" applyNumberFormat="1" applyFont="1" applyFill="1" applyBorder="1" applyAlignment="1">
      <alignment horizontal="center"/>
    </xf>
    <xf numFmtId="43" fontId="1" fillId="2" borderId="4" xfId="15" applyNumberFormat="1" applyFont="1" applyFill="1" applyBorder="1" applyAlignment="1">
      <alignment/>
    </xf>
    <xf numFmtId="167" fontId="5" fillId="0" borderId="3" xfId="15" applyNumberFormat="1" applyFont="1" applyBorder="1" applyAlignment="1">
      <alignment/>
    </xf>
    <xf numFmtId="167" fontId="5" fillId="0" borderId="17" xfId="15" applyNumberFormat="1" applyFont="1" applyBorder="1" applyAlignment="1">
      <alignment/>
    </xf>
    <xf numFmtId="167" fontId="5" fillId="0" borderId="10" xfId="15" applyNumberFormat="1" applyFont="1" applyBorder="1" applyAlignment="1">
      <alignment/>
    </xf>
    <xf numFmtId="167" fontId="5" fillId="0" borderId="21" xfId="15" applyNumberFormat="1" applyFont="1" applyBorder="1" applyAlignment="1">
      <alignment/>
    </xf>
    <xf numFmtId="167" fontId="2" fillId="0" borderId="11" xfId="15" applyNumberFormat="1" applyFont="1" applyBorder="1" applyAlignment="1">
      <alignment/>
    </xf>
    <xf numFmtId="43" fontId="5" fillId="0" borderId="18" xfId="15" applyNumberFormat="1" applyFont="1" applyBorder="1" applyAlignment="1">
      <alignment horizontal="center"/>
    </xf>
    <xf numFmtId="43" fontId="5" fillId="0" borderId="10" xfId="15" applyNumberFormat="1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tabSelected="1" workbookViewId="0" topLeftCell="A124">
      <selection activeCell="D143" sqref="D143"/>
    </sheetView>
  </sheetViews>
  <sheetFormatPr defaultColWidth="9.140625" defaultRowHeight="12.75"/>
  <cols>
    <col min="2" max="2" width="60.28125" style="0" customWidth="1"/>
    <col min="3" max="3" width="16.57421875" style="0" customWidth="1"/>
    <col min="4" max="4" width="14.00390625" style="0" customWidth="1"/>
    <col min="5" max="5" width="13.28125" style="0" customWidth="1"/>
    <col min="6" max="6" width="16.00390625" style="0" customWidth="1"/>
  </cols>
  <sheetData>
    <row r="1" spans="4:6" ht="12.75">
      <c r="D1" s="99" t="s">
        <v>31</v>
      </c>
      <c r="E1" s="99"/>
      <c r="F1" s="99"/>
    </row>
    <row r="2" spans="4:6" ht="12.75">
      <c r="D2" s="99" t="s">
        <v>60</v>
      </c>
      <c r="E2" s="99"/>
      <c r="F2" s="99"/>
    </row>
    <row r="3" spans="4:6" ht="12.75">
      <c r="D3" s="99" t="s">
        <v>61</v>
      </c>
      <c r="E3" s="99"/>
      <c r="F3" s="99"/>
    </row>
    <row r="4" spans="4:6" ht="12.75">
      <c r="D4" s="99" t="s">
        <v>62</v>
      </c>
      <c r="E4" s="99"/>
      <c r="F4" s="99"/>
    </row>
    <row r="5" spans="4:6" ht="12.75">
      <c r="D5" s="27"/>
      <c r="E5" s="27"/>
      <c r="F5" s="27"/>
    </row>
    <row r="6" spans="1:6" ht="15.75" customHeight="1">
      <c r="A6" s="100" t="s">
        <v>22</v>
      </c>
      <c r="B6" s="100"/>
      <c r="C6" s="100"/>
      <c r="D6" s="100"/>
      <c r="E6" s="100"/>
      <c r="F6" s="100"/>
    </row>
    <row r="7" spans="1:6" ht="13.5" thickBot="1">
      <c r="A7" s="16"/>
      <c r="B7" s="16"/>
      <c r="C7" s="16"/>
      <c r="D7" s="16"/>
      <c r="E7" s="16"/>
      <c r="F7" s="16"/>
    </row>
    <row r="8" spans="1:6" ht="12.75" hidden="1">
      <c r="A8" s="16"/>
      <c r="B8" s="16"/>
      <c r="C8" s="16"/>
      <c r="D8" s="16"/>
      <c r="E8" s="16"/>
      <c r="F8" s="16"/>
    </row>
    <row r="9" ht="13.5" hidden="1" thickBot="1"/>
    <row r="10" spans="1:6" ht="12.75">
      <c r="A10" s="3" t="s">
        <v>1</v>
      </c>
      <c r="B10" s="2"/>
      <c r="C10" s="10" t="s">
        <v>3</v>
      </c>
      <c r="D10" s="97" t="s">
        <v>5</v>
      </c>
      <c r="E10" s="98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25" t="s">
        <v>6</v>
      </c>
      <c r="E11" s="22" t="s">
        <v>7</v>
      </c>
      <c r="F11" s="4" t="s">
        <v>8</v>
      </c>
    </row>
    <row r="12" spans="1:6" ht="13.5" thickBot="1">
      <c r="A12" s="4" t="s">
        <v>21</v>
      </c>
      <c r="B12" s="1"/>
      <c r="C12" s="8"/>
      <c r="D12" s="26"/>
      <c r="E12" s="23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24" t="s">
        <v>13</v>
      </c>
      <c r="F13" s="7" t="s">
        <v>14</v>
      </c>
    </row>
    <row r="14" spans="1:6" ht="12.75">
      <c r="A14" s="43">
        <v>600</v>
      </c>
      <c r="B14" s="21" t="s">
        <v>63</v>
      </c>
      <c r="C14" s="67">
        <f>SUM(C15)</f>
        <v>2137448</v>
      </c>
      <c r="D14" s="67">
        <f>SUM(D15)</f>
        <v>27310</v>
      </c>
      <c r="E14" s="67">
        <f>SUM(E15)</f>
        <v>3700</v>
      </c>
      <c r="F14" s="67">
        <f>SUM(F15)</f>
        <v>2113838</v>
      </c>
    </row>
    <row r="15" spans="1:6" ht="12.75">
      <c r="A15" s="17">
        <v>60014</v>
      </c>
      <c r="B15" s="32" t="s">
        <v>64</v>
      </c>
      <c r="C15" s="68">
        <f>SUM(C16:C21)</f>
        <v>2137448</v>
      </c>
      <c r="D15" s="68">
        <f>SUM(D16:D21)</f>
        <v>27310</v>
      </c>
      <c r="E15" s="68">
        <f>SUM(E16:E21)</f>
        <v>3700</v>
      </c>
      <c r="F15" s="68">
        <f>SUM(F16:F21)</f>
        <v>2113838</v>
      </c>
    </row>
    <row r="16" spans="1:6" ht="12.75">
      <c r="A16" s="18">
        <v>3020</v>
      </c>
      <c r="B16" s="52" t="s">
        <v>56</v>
      </c>
      <c r="C16" s="70">
        <v>21250</v>
      </c>
      <c r="D16" s="70"/>
      <c r="E16" s="70">
        <v>1000</v>
      </c>
      <c r="F16" s="64">
        <f aca="true" t="shared" si="0" ref="F16:F21">SUM(C16-D16+E16)</f>
        <v>22250</v>
      </c>
    </row>
    <row r="17" spans="1:6" ht="12.75">
      <c r="A17" s="18">
        <v>4010</v>
      </c>
      <c r="B17" s="51" t="s">
        <v>29</v>
      </c>
      <c r="C17" s="70">
        <v>753809</v>
      </c>
      <c r="D17" s="70">
        <v>23610</v>
      </c>
      <c r="E17" s="70"/>
      <c r="F17" s="64">
        <f t="shared" si="0"/>
        <v>730199</v>
      </c>
    </row>
    <row r="18" spans="1:6" ht="12.75">
      <c r="A18" s="12">
        <v>4210</v>
      </c>
      <c r="B18" s="34" t="s">
        <v>23</v>
      </c>
      <c r="C18" s="65">
        <v>586319</v>
      </c>
      <c r="D18" s="65">
        <v>1000</v>
      </c>
      <c r="E18" s="65"/>
      <c r="F18" s="64">
        <f t="shared" si="0"/>
        <v>585319</v>
      </c>
    </row>
    <row r="19" spans="1:6" ht="12.75">
      <c r="A19" s="12">
        <v>4260</v>
      </c>
      <c r="B19" s="34" t="s">
        <v>32</v>
      </c>
      <c r="C19" s="65">
        <v>6400</v>
      </c>
      <c r="D19" s="65"/>
      <c r="E19" s="65">
        <v>1700</v>
      </c>
      <c r="F19" s="64">
        <f t="shared" si="0"/>
        <v>8100</v>
      </c>
    </row>
    <row r="20" spans="1:6" ht="12.75">
      <c r="A20" s="28">
        <v>4270</v>
      </c>
      <c r="B20" s="33" t="s">
        <v>30</v>
      </c>
      <c r="C20" s="71">
        <v>766670</v>
      </c>
      <c r="D20" s="71">
        <v>2700</v>
      </c>
      <c r="E20" s="71"/>
      <c r="F20" s="64">
        <f t="shared" si="0"/>
        <v>763970</v>
      </c>
    </row>
    <row r="21" spans="1:6" ht="13.5" thickBot="1">
      <c r="A21" s="28">
        <v>4750</v>
      </c>
      <c r="B21" s="38" t="s">
        <v>77</v>
      </c>
      <c r="C21" s="64">
        <v>3000</v>
      </c>
      <c r="D21" s="64"/>
      <c r="E21" s="64">
        <v>1000</v>
      </c>
      <c r="F21" s="64">
        <f t="shared" si="0"/>
        <v>4000</v>
      </c>
    </row>
    <row r="22" spans="1:6" ht="12" customHeight="1">
      <c r="A22" s="41">
        <v>710</v>
      </c>
      <c r="B22" s="44" t="s">
        <v>38</v>
      </c>
      <c r="C22" s="72">
        <f>SUM(C23)</f>
        <v>204328</v>
      </c>
      <c r="D22" s="72">
        <f>SUM(D23)</f>
        <v>621</v>
      </c>
      <c r="E22" s="72">
        <f>SUM(E23)</f>
        <v>8916</v>
      </c>
      <c r="F22" s="72">
        <f>SUM(F23)</f>
        <v>212623</v>
      </c>
    </row>
    <row r="23" spans="1:6" ht="12" customHeight="1">
      <c r="A23" s="17">
        <v>71015</v>
      </c>
      <c r="B23" s="32" t="s">
        <v>39</v>
      </c>
      <c r="C23" s="69">
        <f>SUM(C24:C31)</f>
        <v>204328</v>
      </c>
      <c r="D23" s="69">
        <f>SUM(D24:D31)</f>
        <v>621</v>
      </c>
      <c r="E23" s="69">
        <f>SUM(E24:E31)</f>
        <v>8916</v>
      </c>
      <c r="F23" s="69">
        <f>SUM(F24:F31)</f>
        <v>212623</v>
      </c>
    </row>
    <row r="24" spans="1:6" ht="12" customHeight="1">
      <c r="A24" s="18">
        <v>4010</v>
      </c>
      <c r="B24" s="51" t="s">
        <v>29</v>
      </c>
      <c r="C24" s="70">
        <v>54600</v>
      </c>
      <c r="D24" s="70"/>
      <c r="E24" s="70">
        <v>1500</v>
      </c>
      <c r="F24" s="65">
        <f>SUM(C24-D24+E24)</f>
        <v>56100</v>
      </c>
    </row>
    <row r="25" spans="1:6" ht="12" customHeight="1">
      <c r="A25" s="18">
        <v>4020</v>
      </c>
      <c r="B25" s="33" t="s">
        <v>78</v>
      </c>
      <c r="C25" s="70">
        <v>105109</v>
      </c>
      <c r="D25" s="70"/>
      <c r="E25" s="70">
        <v>5500</v>
      </c>
      <c r="F25" s="65">
        <f aca="true" t="shared" si="1" ref="F25:F31">SUM(C25-D25+E25)</f>
        <v>110609</v>
      </c>
    </row>
    <row r="26" spans="1:6" ht="12" customHeight="1">
      <c r="A26" s="12">
        <v>4110</v>
      </c>
      <c r="B26" s="51" t="s">
        <v>27</v>
      </c>
      <c r="C26" s="71">
        <v>27204</v>
      </c>
      <c r="D26" s="71"/>
      <c r="E26" s="71">
        <v>1124</v>
      </c>
      <c r="F26" s="65">
        <f t="shared" si="1"/>
        <v>28328</v>
      </c>
    </row>
    <row r="27" spans="1:6" ht="12" customHeight="1">
      <c r="A27" s="12">
        <v>4120</v>
      </c>
      <c r="B27" s="51" t="s">
        <v>28</v>
      </c>
      <c r="C27" s="71">
        <v>4151</v>
      </c>
      <c r="D27" s="71"/>
      <c r="E27" s="71">
        <v>171</v>
      </c>
      <c r="F27" s="65">
        <f t="shared" si="1"/>
        <v>4322</v>
      </c>
    </row>
    <row r="28" spans="1:6" ht="12" customHeight="1">
      <c r="A28" s="18">
        <v>4210</v>
      </c>
      <c r="B28" s="34" t="s">
        <v>23</v>
      </c>
      <c r="C28" s="70">
        <v>7204</v>
      </c>
      <c r="D28" s="70">
        <v>517</v>
      </c>
      <c r="E28" s="70"/>
      <c r="F28" s="65">
        <f t="shared" si="1"/>
        <v>6687</v>
      </c>
    </row>
    <row r="29" spans="1:6" ht="12" customHeight="1">
      <c r="A29" s="12">
        <v>4300</v>
      </c>
      <c r="B29" s="34" t="s">
        <v>16</v>
      </c>
      <c r="C29" s="65">
        <v>2220</v>
      </c>
      <c r="D29" s="65">
        <v>104</v>
      </c>
      <c r="E29" s="65"/>
      <c r="F29" s="65">
        <f t="shared" si="1"/>
        <v>2116</v>
      </c>
    </row>
    <row r="30" spans="1:6" ht="12" customHeight="1">
      <c r="A30" s="28">
        <v>4360</v>
      </c>
      <c r="B30" s="38" t="s">
        <v>79</v>
      </c>
      <c r="C30" s="64">
        <v>440</v>
      </c>
      <c r="D30" s="64"/>
      <c r="E30" s="64">
        <v>104</v>
      </c>
      <c r="F30" s="65">
        <f t="shared" si="1"/>
        <v>544</v>
      </c>
    </row>
    <row r="31" spans="1:6" ht="12" customHeight="1" thickBot="1">
      <c r="A31" s="28">
        <v>4440</v>
      </c>
      <c r="B31" s="54" t="s">
        <v>76</v>
      </c>
      <c r="C31" s="64">
        <v>3400</v>
      </c>
      <c r="D31" s="64"/>
      <c r="E31" s="64">
        <v>517</v>
      </c>
      <c r="F31" s="65">
        <f t="shared" si="1"/>
        <v>3917</v>
      </c>
    </row>
    <row r="32" spans="1:6" s="13" customFormat="1" ht="13.5" customHeight="1">
      <c r="A32" s="41">
        <v>750</v>
      </c>
      <c r="B32" s="44" t="s">
        <v>20</v>
      </c>
      <c r="C32" s="72">
        <f>SUM(C33)</f>
        <v>112435</v>
      </c>
      <c r="D32" s="72">
        <f>SUM(D33)</f>
        <v>0</v>
      </c>
      <c r="E32" s="72">
        <f>SUM(E33)</f>
        <v>6900</v>
      </c>
      <c r="F32" s="72">
        <f>SUM(F33)</f>
        <v>119335</v>
      </c>
    </row>
    <row r="33" spans="1:6" s="13" customFormat="1" ht="12.75" customHeight="1">
      <c r="A33" s="45">
        <v>75020</v>
      </c>
      <c r="B33" s="47" t="s">
        <v>37</v>
      </c>
      <c r="C33" s="62">
        <f>SUM(C34:C35)</f>
        <v>112435</v>
      </c>
      <c r="D33" s="62">
        <f>SUM(D34:D35)</f>
        <v>0</v>
      </c>
      <c r="E33" s="62">
        <f>SUM(E34:E35)</f>
        <v>6900</v>
      </c>
      <c r="F33" s="62">
        <f>SUM(F34:F35)</f>
        <v>119335</v>
      </c>
    </row>
    <row r="34" spans="1:6" s="13" customFormat="1" ht="12" customHeight="1">
      <c r="A34" s="28">
        <v>4170</v>
      </c>
      <c r="B34" s="33" t="s">
        <v>19</v>
      </c>
      <c r="C34" s="64">
        <v>27435</v>
      </c>
      <c r="D34" s="64"/>
      <c r="E34" s="64">
        <v>900</v>
      </c>
      <c r="F34" s="64">
        <f>SUM(C34-D34+E34)</f>
        <v>28335</v>
      </c>
    </row>
    <row r="35" spans="1:6" s="13" customFormat="1" ht="12" customHeight="1" thickBot="1">
      <c r="A35" s="28">
        <v>6060</v>
      </c>
      <c r="B35" s="34" t="s">
        <v>80</v>
      </c>
      <c r="C35" s="64">
        <v>85000</v>
      </c>
      <c r="D35" s="64"/>
      <c r="E35" s="64">
        <v>6000</v>
      </c>
      <c r="F35" s="64">
        <f>SUM(C35-D35+E35)</f>
        <v>91000</v>
      </c>
    </row>
    <row r="36" spans="1:6" s="13" customFormat="1" ht="13.5" customHeight="1">
      <c r="A36" s="3">
        <v>754</v>
      </c>
      <c r="B36" s="42" t="s">
        <v>24</v>
      </c>
      <c r="C36" s="73">
        <f>SUM(C37,C43,)</f>
        <v>2188918</v>
      </c>
      <c r="D36" s="73">
        <f>SUM(D37,D43,)</f>
        <v>106200</v>
      </c>
      <c r="E36" s="73">
        <f>SUM(E37,E43,)</f>
        <v>118160</v>
      </c>
      <c r="F36" s="73">
        <f>SUM(F37,F43,)</f>
        <v>2200878</v>
      </c>
    </row>
    <row r="37" spans="1:6" s="13" customFormat="1" ht="12.75" customHeight="1">
      <c r="A37" s="45">
        <v>75411</v>
      </c>
      <c r="B37" s="31" t="s">
        <v>34</v>
      </c>
      <c r="C37" s="62">
        <f>SUM(C38:C42)</f>
        <v>2127040</v>
      </c>
      <c r="D37" s="74">
        <f>SUM(D38:D42)</f>
        <v>105900</v>
      </c>
      <c r="E37" s="62">
        <f>SUM(E38:E42)</f>
        <v>117860</v>
      </c>
      <c r="F37" s="62">
        <f>SUM(F38:F42)</f>
        <v>2139000</v>
      </c>
    </row>
    <row r="38" spans="1:6" s="13" customFormat="1" ht="12.75" customHeight="1">
      <c r="A38" s="12">
        <v>4050</v>
      </c>
      <c r="B38" s="40" t="s">
        <v>65</v>
      </c>
      <c r="C38" s="65">
        <v>1819000</v>
      </c>
      <c r="D38" s="75">
        <v>105000</v>
      </c>
      <c r="E38" s="65"/>
      <c r="F38" s="65">
        <f>SUM(C38-D38+E38)</f>
        <v>1714000</v>
      </c>
    </row>
    <row r="39" spans="1:6" s="13" customFormat="1" ht="12.75" customHeight="1">
      <c r="A39" s="12">
        <v>4060</v>
      </c>
      <c r="B39" s="40" t="s">
        <v>81</v>
      </c>
      <c r="C39" s="65">
        <v>208000</v>
      </c>
      <c r="D39" s="75"/>
      <c r="E39" s="65">
        <v>10000</v>
      </c>
      <c r="F39" s="65">
        <f>SUM(C39-D39+E39)</f>
        <v>218000</v>
      </c>
    </row>
    <row r="40" spans="1:6" s="13" customFormat="1" ht="12.75" customHeight="1">
      <c r="A40" s="12">
        <v>4210</v>
      </c>
      <c r="B40" s="34" t="s">
        <v>23</v>
      </c>
      <c r="C40" s="65">
        <v>96100</v>
      </c>
      <c r="D40" s="75"/>
      <c r="E40" s="65">
        <v>106960</v>
      </c>
      <c r="F40" s="65">
        <f>SUM(C40-D40+E40)</f>
        <v>203060</v>
      </c>
    </row>
    <row r="41" spans="1:6" s="13" customFormat="1" ht="12.75" customHeight="1">
      <c r="A41" s="12">
        <v>4410</v>
      </c>
      <c r="B41" s="33" t="s">
        <v>35</v>
      </c>
      <c r="C41" s="65">
        <v>2500</v>
      </c>
      <c r="D41" s="75"/>
      <c r="E41" s="65">
        <v>900</v>
      </c>
      <c r="F41" s="65">
        <f>SUM(C41-D41+E41)</f>
        <v>3400</v>
      </c>
    </row>
    <row r="42" spans="1:6" s="13" customFormat="1" ht="12" customHeight="1">
      <c r="A42" s="12">
        <v>4430</v>
      </c>
      <c r="B42" s="30" t="s">
        <v>51</v>
      </c>
      <c r="C42" s="65">
        <v>1440</v>
      </c>
      <c r="D42" s="75">
        <v>900</v>
      </c>
      <c r="E42" s="65"/>
      <c r="F42" s="65">
        <f>SUM(C42-D42+E42)</f>
        <v>540</v>
      </c>
    </row>
    <row r="43" spans="1:6" s="13" customFormat="1" ht="12" customHeight="1">
      <c r="A43" s="45">
        <v>75421</v>
      </c>
      <c r="B43" s="31" t="s">
        <v>44</v>
      </c>
      <c r="C43" s="62">
        <f>SUM(C44:C45)</f>
        <v>61878</v>
      </c>
      <c r="D43" s="74">
        <f>SUM(D44:D45)</f>
        <v>300</v>
      </c>
      <c r="E43" s="62">
        <f>SUM(E44:E45)</f>
        <v>300</v>
      </c>
      <c r="F43" s="62">
        <f>SUM(F44:F45)</f>
        <v>61878</v>
      </c>
    </row>
    <row r="44" spans="1:6" s="13" customFormat="1" ht="12" customHeight="1">
      <c r="A44" s="12">
        <v>4210</v>
      </c>
      <c r="B44" s="34" t="s">
        <v>23</v>
      </c>
      <c r="C44" s="65">
        <v>17378</v>
      </c>
      <c r="D44" s="75"/>
      <c r="E44" s="65">
        <v>300</v>
      </c>
      <c r="F44" s="65">
        <f>SUM(C44-D44+E44)</f>
        <v>17678</v>
      </c>
    </row>
    <row r="45" spans="1:6" s="13" customFormat="1" ht="12" customHeight="1" thickBot="1">
      <c r="A45" s="12">
        <v>4810</v>
      </c>
      <c r="B45" s="19" t="s">
        <v>47</v>
      </c>
      <c r="C45" s="65">
        <v>44500</v>
      </c>
      <c r="D45" s="75">
        <v>300</v>
      </c>
      <c r="E45" s="65"/>
      <c r="F45" s="65">
        <f>SUM(C45-D45+E45)</f>
        <v>44200</v>
      </c>
    </row>
    <row r="46" spans="1:6" s="13" customFormat="1" ht="12" customHeight="1">
      <c r="A46" s="3">
        <v>758</v>
      </c>
      <c r="B46" s="42" t="s">
        <v>67</v>
      </c>
      <c r="C46" s="73">
        <f aca="true" t="shared" si="2" ref="C46:F47">SUM(C47)</f>
        <v>11677</v>
      </c>
      <c r="D46" s="73">
        <f t="shared" si="2"/>
        <v>11677</v>
      </c>
      <c r="E46" s="73">
        <f t="shared" si="2"/>
        <v>0</v>
      </c>
      <c r="F46" s="73">
        <f t="shared" si="2"/>
        <v>0</v>
      </c>
    </row>
    <row r="47" spans="1:6" s="13" customFormat="1" ht="12" customHeight="1">
      <c r="A47" s="45">
        <v>75818</v>
      </c>
      <c r="B47" s="31" t="s">
        <v>66</v>
      </c>
      <c r="C47" s="62">
        <f t="shared" si="2"/>
        <v>11677</v>
      </c>
      <c r="D47" s="62">
        <f t="shared" si="2"/>
        <v>11677</v>
      </c>
      <c r="E47" s="62">
        <f t="shared" si="2"/>
        <v>0</v>
      </c>
      <c r="F47" s="62">
        <f t="shared" si="2"/>
        <v>0</v>
      </c>
    </row>
    <row r="48" spans="1:6" s="13" customFormat="1" ht="12" customHeight="1" thickBot="1">
      <c r="A48" s="12">
        <v>4810</v>
      </c>
      <c r="B48" s="30" t="s">
        <v>92</v>
      </c>
      <c r="C48" s="65">
        <v>11677</v>
      </c>
      <c r="D48" s="75">
        <v>11677</v>
      </c>
      <c r="E48" s="65"/>
      <c r="F48" s="65">
        <f>SUM(C48-D48+E48)</f>
        <v>0</v>
      </c>
    </row>
    <row r="49" spans="1:6" s="14" customFormat="1" ht="13.5" customHeight="1">
      <c r="A49" s="41">
        <v>801</v>
      </c>
      <c r="B49" s="44" t="s">
        <v>15</v>
      </c>
      <c r="C49" s="76">
        <f>SUM(C50,C61,C66,C71,C77,C93,C98,C107)</f>
        <v>9937818</v>
      </c>
      <c r="D49" s="76">
        <f>SUM(D50,D61,D66,D71,D77,D93,D98,D107)</f>
        <v>95988</v>
      </c>
      <c r="E49" s="76">
        <f>SUM(E50,E61,E66,E71,E77,E93,E98,E107)</f>
        <v>165021</v>
      </c>
      <c r="F49" s="76">
        <f>SUM(F50,F61,F66,F71,F77,F93,F98,F107)</f>
        <v>10006851</v>
      </c>
    </row>
    <row r="50" spans="1:6" s="14" customFormat="1" ht="13.5" customHeight="1">
      <c r="A50" s="45">
        <v>80102</v>
      </c>
      <c r="B50" s="47" t="s">
        <v>53</v>
      </c>
      <c r="C50" s="62">
        <f>SUM(C51:C60)</f>
        <v>626469</v>
      </c>
      <c r="D50" s="62">
        <f>SUM(D51:D60)</f>
        <v>15467</v>
      </c>
      <c r="E50" s="62">
        <f>SUM(E51:E60)</f>
        <v>25337</v>
      </c>
      <c r="F50" s="62">
        <f>SUM(F51:F60)</f>
        <v>636339</v>
      </c>
    </row>
    <row r="51" spans="1:6" s="14" customFormat="1" ht="13.5" customHeight="1">
      <c r="A51" s="12">
        <v>4010</v>
      </c>
      <c r="B51" s="34" t="s">
        <v>29</v>
      </c>
      <c r="C51" s="71">
        <v>436518</v>
      </c>
      <c r="D51" s="71"/>
      <c r="E51" s="71">
        <v>17633</v>
      </c>
      <c r="F51" s="65">
        <f>SUM(C51-D51+E51)</f>
        <v>454151</v>
      </c>
    </row>
    <row r="52" spans="1:6" s="14" customFormat="1" ht="13.5" customHeight="1">
      <c r="A52" s="12">
        <v>4040</v>
      </c>
      <c r="B52" s="33" t="s">
        <v>48</v>
      </c>
      <c r="C52" s="71">
        <v>43416</v>
      </c>
      <c r="D52" s="71">
        <v>7367</v>
      </c>
      <c r="E52" s="71"/>
      <c r="F52" s="64">
        <f>SUM(C52-D52+E52)</f>
        <v>36049</v>
      </c>
    </row>
    <row r="53" spans="1:6" s="14" customFormat="1" ht="13.5" customHeight="1">
      <c r="A53" s="12">
        <v>4110</v>
      </c>
      <c r="B53" s="33" t="s">
        <v>27</v>
      </c>
      <c r="C53" s="71">
        <v>72267</v>
      </c>
      <c r="D53" s="71"/>
      <c r="E53" s="71">
        <v>1594</v>
      </c>
      <c r="F53" s="64">
        <f aca="true" t="shared" si="3" ref="F53:F60">SUM(C53-D53+E53)</f>
        <v>73861</v>
      </c>
    </row>
    <row r="54" spans="1:6" s="14" customFormat="1" ht="13.5" customHeight="1">
      <c r="A54" s="12">
        <v>4120</v>
      </c>
      <c r="B54" s="34" t="s">
        <v>28</v>
      </c>
      <c r="C54" s="71">
        <v>12777</v>
      </c>
      <c r="D54" s="71"/>
      <c r="E54" s="71">
        <v>1719</v>
      </c>
      <c r="F54" s="64">
        <f t="shared" si="3"/>
        <v>14496</v>
      </c>
    </row>
    <row r="55" spans="1:6" s="14" customFormat="1" ht="13.5" customHeight="1">
      <c r="A55" s="12">
        <v>4170</v>
      </c>
      <c r="B55" s="55" t="s">
        <v>19</v>
      </c>
      <c r="C55" s="71">
        <v>19400</v>
      </c>
      <c r="D55" s="71"/>
      <c r="E55" s="71">
        <v>2230</v>
      </c>
      <c r="F55" s="64">
        <f t="shared" si="3"/>
        <v>21630</v>
      </c>
    </row>
    <row r="56" spans="1:6" s="14" customFormat="1" ht="13.5" customHeight="1">
      <c r="A56" s="12">
        <v>4210</v>
      </c>
      <c r="B56" s="34" t="s">
        <v>23</v>
      </c>
      <c r="C56" s="71">
        <v>22178</v>
      </c>
      <c r="D56" s="71"/>
      <c r="E56" s="71">
        <v>1600</v>
      </c>
      <c r="F56" s="64">
        <f t="shared" si="3"/>
        <v>23778</v>
      </c>
    </row>
    <row r="57" spans="1:6" s="14" customFormat="1" ht="13.5" customHeight="1">
      <c r="A57" s="12">
        <v>4270</v>
      </c>
      <c r="B57" s="33" t="s">
        <v>30</v>
      </c>
      <c r="C57" s="71">
        <v>5000</v>
      </c>
      <c r="D57" s="71">
        <v>5000</v>
      </c>
      <c r="E57" s="71"/>
      <c r="F57" s="64">
        <f t="shared" si="3"/>
        <v>0</v>
      </c>
    </row>
    <row r="58" spans="1:6" s="14" customFormat="1" ht="13.5" customHeight="1">
      <c r="A58" s="12">
        <v>4300</v>
      </c>
      <c r="B58" s="34" t="s">
        <v>16</v>
      </c>
      <c r="C58" s="71">
        <v>7941</v>
      </c>
      <c r="D58" s="71">
        <v>1600</v>
      </c>
      <c r="E58" s="71">
        <v>280</v>
      </c>
      <c r="F58" s="64">
        <f t="shared" si="3"/>
        <v>6621</v>
      </c>
    </row>
    <row r="59" spans="1:6" s="14" customFormat="1" ht="13.5" customHeight="1">
      <c r="A59" s="18">
        <v>4370</v>
      </c>
      <c r="B59" s="56" t="s">
        <v>68</v>
      </c>
      <c r="C59" s="71">
        <v>5622</v>
      </c>
      <c r="D59" s="71">
        <v>1500</v>
      </c>
      <c r="E59" s="71"/>
      <c r="F59" s="64">
        <f t="shared" si="3"/>
        <v>4122</v>
      </c>
    </row>
    <row r="60" spans="1:6" s="14" customFormat="1" ht="13.5" customHeight="1">
      <c r="A60" s="18">
        <v>4700</v>
      </c>
      <c r="B60" s="56" t="s">
        <v>82</v>
      </c>
      <c r="C60" s="71">
        <v>1350</v>
      </c>
      <c r="D60" s="71"/>
      <c r="E60" s="71">
        <v>281</v>
      </c>
      <c r="F60" s="64">
        <f t="shared" si="3"/>
        <v>1631</v>
      </c>
    </row>
    <row r="61" spans="1:6" s="14" customFormat="1" ht="13.5" customHeight="1">
      <c r="A61" s="45">
        <v>80110</v>
      </c>
      <c r="B61" s="47" t="s">
        <v>54</v>
      </c>
      <c r="C61" s="62">
        <f>SUM(C62:C65)</f>
        <v>569457</v>
      </c>
      <c r="D61" s="62">
        <f>SUM(D62:D65)</f>
        <v>1000</v>
      </c>
      <c r="E61" s="62">
        <f>SUM(E62:E65)</f>
        <v>20840</v>
      </c>
      <c r="F61" s="62">
        <f>SUM(F62:F65)</f>
        <v>589297</v>
      </c>
    </row>
    <row r="62" spans="1:6" s="14" customFormat="1" ht="13.5" customHeight="1">
      <c r="A62" s="12">
        <v>4010</v>
      </c>
      <c r="B62" s="34" t="s">
        <v>29</v>
      </c>
      <c r="C62" s="71">
        <v>437923</v>
      </c>
      <c r="D62" s="71"/>
      <c r="E62" s="71">
        <v>14050</v>
      </c>
      <c r="F62" s="65">
        <f>SUM(C62-D62+E62)</f>
        <v>451973</v>
      </c>
    </row>
    <row r="63" spans="1:6" s="14" customFormat="1" ht="13.5" customHeight="1">
      <c r="A63" s="12">
        <v>4110</v>
      </c>
      <c r="B63" s="33" t="s">
        <v>27</v>
      </c>
      <c r="C63" s="71">
        <v>75376</v>
      </c>
      <c r="D63" s="71"/>
      <c r="E63" s="71">
        <v>2140</v>
      </c>
      <c r="F63" s="64">
        <f>SUM(C63-D63+E63)</f>
        <v>77516</v>
      </c>
    </row>
    <row r="64" spans="1:6" s="14" customFormat="1" ht="13.5" customHeight="1">
      <c r="A64" s="12">
        <v>4120</v>
      </c>
      <c r="B64" s="34" t="s">
        <v>28</v>
      </c>
      <c r="C64" s="71">
        <v>12042</v>
      </c>
      <c r="D64" s="71"/>
      <c r="E64" s="71">
        <v>350</v>
      </c>
      <c r="F64" s="64">
        <f>SUM(C64-D64+E64)</f>
        <v>12392</v>
      </c>
    </row>
    <row r="65" spans="1:6" s="14" customFormat="1" ht="13.5" customHeight="1">
      <c r="A65" s="12">
        <v>4300</v>
      </c>
      <c r="B65" s="34" t="s">
        <v>16</v>
      </c>
      <c r="C65" s="71">
        <v>44116</v>
      </c>
      <c r="D65" s="71">
        <v>1000</v>
      </c>
      <c r="E65" s="71">
        <v>4300</v>
      </c>
      <c r="F65" s="64">
        <f>SUM(C65-D65+E65)</f>
        <v>47416</v>
      </c>
    </row>
    <row r="66" spans="1:6" s="14" customFormat="1" ht="13.5" customHeight="1">
      <c r="A66" s="45">
        <v>80111</v>
      </c>
      <c r="B66" s="47" t="s">
        <v>55</v>
      </c>
      <c r="C66" s="62">
        <f>SUM(C67:C70)</f>
        <v>458995</v>
      </c>
      <c r="D66" s="62">
        <f>SUM(D67:D70)</f>
        <v>5163</v>
      </c>
      <c r="E66" s="62">
        <f>SUM(E67:E70)</f>
        <v>4129</v>
      </c>
      <c r="F66" s="62">
        <f>SUM(F67:F70)</f>
        <v>457961</v>
      </c>
    </row>
    <row r="67" spans="1:6" s="14" customFormat="1" ht="13.5" customHeight="1">
      <c r="A67" s="12">
        <v>4010</v>
      </c>
      <c r="B67" s="33" t="s">
        <v>29</v>
      </c>
      <c r="C67" s="71">
        <v>369136</v>
      </c>
      <c r="D67" s="71">
        <v>4000</v>
      </c>
      <c r="E67" s="71"/>
      <c r="F67" s="64">
        <f>SUM(C67-D67+E67)</f>
        <v>365136</v>
      </c>
    </row>
    <row r="68" spans="1:6" s="14" customFormat="1" ht="13.5" customHeight="1">
      <c r="A68" s="12">
        <v>4040</v>
      </c>
      <c r="B68" s="34" t="s">
        <v>48</v>
      </c>
      <c r="C68" s="71">
        <v>25445</v>
      </c>
      <c r="D68" s="71">
        <v>1163</v>
      </c>
      <c r="E68" s="71"/>
      <c r="F68" s="65">
        <f>SUM(C68-D68+E68)</f>
        <v>24282</v>
      </c>
    </row>
    <row r="69" spans="1:6" s="14" customFormat="1" ht="13.5" customHeight="1">
      <c r="A69" s="12">
        <v>4110</v>
      </c>
      <c r="B69" s="33" t="s">
        <v>27</v>
      </c>
      <c r="C69" s="71">
        <v>54743</v>
      </c>
      <c r="D69" s="71"/>
      <c r="E69" s="71">
        <v>1987</v>
      </c>
      <c r="F69" s="65">
        <f>SUM(C69-D69+E69)</f>
        <v>56730</v>
      </c>
    </row>
    <row r="70" spans="1:6" s="14" customFormat="1" ht="13.5" customHeight="1">
      <c r="A70" s="12">
        <v>4120</v>
      </c>
      <c r="B70" s="34" t="s">
        <v>28</v>
      </c>
      <c r="C70" s="71">
        <v>9671</v>
      </c>
      <c r="D70" s="71"/>
      <c r="E70" s="71">
        <v>2142</v>
      </c>
      <c r="F70" s="65">
        <f>SUM(C70-D70+E70)</f>
        <v>11813</v>
      </c>
    </row>
    <row r="71" spans="1:6" s="14" customFormat="1" ht="12.75" customHeight="1">
      <c r="A71" s="45">
        <v>80120</v>
      </c>
      <c r="B71" s="47" t="s">
        <v>36</v>
      </c>
      <c r="C71" s="62">
        <f>SUM(C72:C76)</f>
        <v>2770687</v>
      </c>
      <c r="D71" s="62">
        <f>SUM(D72:D76)</f>
        <v>21000</v>
      </c>
      <c r="E71" s="62">
        <f>SUM(E72:E76)</f>
        <v>37533</v>
      </c>
      <c r="F71" s="62">
        <f>SUM(F72:F76)</f>
        <v>2787220</v>
      </c>
    </row>
    <row r="72" spans="1:6" s="14" customFormat="1" ht="12" customHeight="1">
      <c r="A72" s="12">
        <v>4010</v>
      </c>
      <c r="B72" s="34" t="s">
        <v>29</v>
      </c>
      <c r="C72" s="71">
        <v>2163873</v>
      </c>
      <c r="D72" s="71"/>
      <c r="E72" s="71">
        <v>29775</v>
      </c>
      <c r="F72" s="64">
        <f>SUM(C72-D72+E72)</f>
        <v>2193648</v>
      </c>
    </row>
    <row r="73" spans="1:6" s="14" customFormat="1" ht="12" customHeight="1">
      <c r="A73" s="12">
        <v>4110</v>
      </c>
      <c r="B73" s="34" t="s">
        <v>27</v>
      </c>
      <c r="C73" s="71">
        <v>343214</v>
      </c>
      <c r="D73" s="71"/>
      <c r="E73" s="71">
        <v>3801</v>
      </c>
      <c r="F73" s="64">
        <f>SUM(C73-D73+E73)</f>
        <v>347015</v>
      </c>
    </row>
    <row r="74" spans="1:6" s="14" customFormat="1" ht="12" customHeight="1">
      <c r="A74" s="12">
        <v>4120</v>
      </c>
      <c r="B74" s="34" t="s">
        <v>28</v>
      </c>
      <c r="C74" s="71">
        <v>53708</v>
      </c>
      <c r="D74" s="71"/>
      <c r="E74" s="71">
        <v>707</v>
      </c>
      <c r="F74" s="64">
        <f>SUM(C74-D74+E74)</f>
        <v>54415</v>
      </c>
    </row>
    <row r="75" spans="1:6" s="14" customFormat="1" ht="12" customHeight="1">
      <c r="A75" s="12">
        <v>4270</v>
      </c>
      <c r="B75" s="33" t="s">
        <v>30</v>
      </c>
      <c r="C75" s="71">
        <v>205784</v>
      </c>
      <c r="D75" s="71">
        <v>21000</v>
      </c>
      <c r="E75" s="71"/>
      <c r="F75" s="64">
        <f>SUM(C75-D75+E75)</f>
        <v>184784</v>
      </c>
    </row>
    <row r="76" spans="1:6" s="14" customFormat="1" ht="12" customHeight="1">
      <c r="A76" s="12">
        <v>4410</v>
      </c>
      <c r="B76" s="34" t="s">
        <v>35</v>
      </c>
      <c r="C76" s="71">
        <v>4108</v>
      </c>
      <c r="D76" s="71"/>
      <c r="E76" s="71">
        <v>3250</v>
      </c>
      <c r="F76" s="65">
        <f>SUM(C76-D76+E76)</f>
        <v>7358</v>
      </c>
    </row>
    <row r="77" spans="1:6" s="14" customFormat="1" ht="12.75" customHeight="1">
      <c r="A77" s="45">
        <v>80130</v>
      </c>
      <c r="B77" s="32" t="s">
        <v>25</v>
      </c>
      <c r="C77" s="77">
        <f>SUM(C78:C92)</f>
        <v>4145538</v>
      </c>
      <c r="D77" s="77">
        <f>SUM(D78:D92)</f>
        <v>34066</v>
      </c>
      <c r="E77" s="77">
        <f>SUM(E78:E92)</f>
        <v>56060</v>
      </c>
      <c r="F77" s="77">
        <f>SUM(F78:F92)</f>
        <v>4167532</v>
      </c>
    </row>
    <row r="78" spans="1:6" s="14" customFormat="1" ht="12" customHeight="1">
      <c r="A78" s="12">
        <v>3020</v>
      </c>
      <c r="B78" s="33" t="s">
        <v>56</v>
      </c>
      <c r="C78" s="71">
        <v>65613</v>
      </c>
      <c r="D78" s="71">
        <v>3000</v>
      </c>
      <c r="E78" s="71"/>
      <c r="F78" s="64">
        <f>SUM(C78-D78+E78)</f>
        <v>62613</v>
      </c>
    </row>
    <row r="79" spans="1:6" s="14" customFormat="1" ht="12" customHeight="1">
      <c r="A79" s="12">
        <v>4010</v>
      </c>
      <c r="B79" s="34" t="s">
        <v>29</v>
      </c>
      <c r="C79" s="71">
        <v>2647995</v>
      </c>
      <c r="D79" s="71"/>
      <c r="E79" s="71">
        <v>28353</v>
      </c>
      <c r="F79" s="64">
        <f aca="true" t="shared" si="4" ref="F79:F92">SUM(C79-D79+E79)</f>
        <v>2676348</v>
      </c>
    </row>
    <row r="80" spans="1:6" s="14" customFormat="1" ht="12" customHeight="1">
      <c r="A80" s="12">
        <v>4110</v>
      </c>
      <c r="B80" s="34" t="s">
        <v>27</v>
      </c>
      <c r="C80" s="71">
        <v>433941</v>
      </c>
      <c r="D80" s="71"/>
      <c r="E80" s="71">
        <v>3378</v>
      </c>
      <c r="F80" s="64">
        <f t="shared" si="4"/>
        <v>437319</v>
      </c>
    </row>
    <row r="81" spans="1:6" s="14" customFormat="1" ht="12" customHeight="1">
      <c r="A81" s="12">
        <v>4120</v>
      </c>
      <c r="B81" s="34" t="s">
        <v>28</v>
      </c>
      <c r="C81" s="71">
        <v>68889</v>
      </c>
      <c r="D81" s="71"/>
      <c r="E81" s="71">
        <v>535</v>
      </c>
      <c r="F81" s="64">
        <f t="shared" si="4"/>
        <v>69424</v>
      </c>
    </row>
    <row r="82" spans="1:6" s="14" customFormat="1" ht="12" customHeight="1">
      <c r="A82" s="12">
        <v>4140</v>
      </c>
      <c r="B82" s="33" t="s">
        <v>49</v>
      </c>
      <c r="C82" s="71">
        <v>0</v>
      </c>
      <c r="D82" s="71"/>
      <c r="E82" s="71">
        <v>2100</v>
      </c>
      <c r="F82" s="64">
        <f t="shared" si="4"/>
        <v>2100</v>
      </c>
    </row>
    <row r="83" spans="1:6" s="14" customFormat="1" ht="12" customHeight="1">
      <c r="A83" s="12">
        <v>4210</v>
      </c>
      <c r="B83" s="34" t="s">
        <v>23</v>
      </c>
      <c r="C83" s="65">
        <v>112696</v>
      </c>
      <c r="D83" s="65"/>
      <c r="E83" s="65">
        <v>4000</v>
      </c>
      <c r="F83" s="64">
        <f t="shared" si="4"/>
        <v>116696</v>
      </c>
    </row>
    <row r="84" spans="1:6" s="14" customFormat="1" ht="12" customHeight="1">
      <c r="A84" s="12">
        <v>4260</v>
      </c>
      <c r="B84" s="34" t="s">
        <v>32</v>
      </c>
      <c r="C84" s="65">
        <v>72427</v>
      </c>
      <c r="D84" s="65"/>
      <c r="E84" s="65">
        <v>2000</v>
      </c>
      <c r="F84" s="64">
        <f t="shared" si="4"/>
        <v>74427</v>
      </c>
    </row>
    <row r="85" spans="1:6" s="14" customFormat="1" ht="12" customHeight="1">
      <c r="A85" s="12">
        <v>4270</v>
      </c>
      <c r="B85" s="38" t="s">
        <v>30</v>
      </c>
      <c r="C85" s="71">
        <v>670481</v>
      </c>
      <c r="D85" s="71">
        <v>29766</v>
      </c>
      <c r="E85" s="71"/>
      <c r="F85" s="64">
        <f t="shared" si="4"/>
        <v>640715</v>
      </c>
    </row>
    <row r="86" spans="1:6" s="14" customFormat="1" ht="12" customHeight="1">
      <c r="A86" s="12">
        <v>4280</v>
      </c>
      <c r="B86" s="38" t="s">
        <v>50</v>
      </c>
      <c r="C86" s="71">
        <v>2340</v>
      </c>
      <c r="D86" s="71"/>
      <c r="E86" s="71">
        <v>800</v>
      </c>
      <c r="F86" s="64">
        <f t="shared" si="4"/>
        <v>3140</v>
      </c>
    </row>
    <row r="87" spans="1:6" s="14" customFormat="1" ht="12" customHeight="1">
      <c r="A87" s="12">
        <v>4300</v>
      </c>
      <c r="B87" s="34" t="s">
        <v>16</v>
      </c>
      <c r="C87" s="71">
        <v>47349</v>
      </c>
      <c r="D87" s="71"/>
      <c r="E87" s="71">
        <v>13694</v>
      </c>
      <c r="F87" s="64">
        <f t="shared" si="4"/>
        <v>61043</v>
      </c>
    </row>
    <row r="88" spans="1:6" s="14" customFormat="1" ht="12" customHeight="1">
      <c r="A88" s="12">
        <v>4350</v>
      </c>
      <c r="B88" s="34" t="s">
        <v>45</v>
      </c>
      <c r="C88" s="71">
        <v>3017</v>
      </c>
      <c r="D88" s="71">
        <v>500</v>
      </c>
      <c r="E88" s="71"/>
      <c r="F88" s="64">
        <f t="shared" si="4"/>
        <v>2517</v>
      </c>
    </row>
    <row r="89" spans="1:6" s="14" customFormat="1" ht="12" customHeight="1">
      <c r="A89" s="12">
        <v>4410</v>
      </c>
      <c r="B89" s="34" t="s">
        <v>35</v>
      </c>
      <c r="C89" s="71">
        <v>7115</v>
      </c>
      <c r="D89" s="71">
        <v>300</v>
      </c>
      <c r="E89" s="71"/>
      <c r="F89" s="64">
        <f t="shared" si="4"/>
        <v>6815</v>
      </c>
    </row>
    <row r="90" spans="1:6" s="14" customFormat="1" ht="12" customHeight="1">
      <c r="A90" s="12">
        <v>4700</v>
      </c>
      <c r="B90" s="34" t="s">
        <v>33</v>
      </c>
      <c r="C90" s="71">
        <v>5353</v>
      </c>
      <c r="D90" s="71"/>
      <c r="E90" s="71">
        <v>400</v>
      </c>
      <c r="F90" s="64">
        <f t="shared" si="4"/>
        <v>5753</v>
      </c>
    </row>
    <row r="91" spans="1:6" s="14" customFormat="1" ht="12" customHeight="1">
      <c r="A91" s="12">
        <v>4740</v>
      </c>
      <c r="B91" s="34" t="s">
        <v>69</v>
      </c>
      <c r="C91" s="71">
        <v>2223</v>
      </c>
      <c r="D91" s="71">
        <v>500</v>
      </c>
      <c r="E91" s="71"/>
      <c r="F91" s="64">
        <f t="shared" si="4"/>
        <v>1723</v>
      </c>
    </row>
    <row r="92" spans="1:6" s="14" customFormat="1" ht="12" customHeight="1">
      <c r="A92" s="12">
        <v>4750</v>
      </c>
      <c r="B92" s="34" t="s">
        <v>77</v>
      </c>
      <c r="C92" s="71">
        <v>6099</v>
      </c>
      <c r="D92" s="71"/>
      <c r="E92" s="71">
        <v>800</v>
      </c>
      <c r="F92" s="65">
        <f t="shared" si="4"/>
        <v>6899</v>
      </c>
    </row>
    <row r="93" spans="1:6" s="14" customFormat="1" ht="12.75" customHeight="1">
      <c r="A93" s="53">
        <v>80134</v>
      </c>
      <c r="B93" s="35" t="s">
        <v>57</v>
      </c>
      <c r="C93" s="78">
        <f>SUM(C94:C97)</f>
        <v>156204</v>
      </c>
      <c r="D93" s="78">
        <f>SUM(D94:D97)</f>
        <v>7292</v>
      </c>
      <c r="E93" s="78">
        <f>SUM(E94:E97)</f>
        <v>1405</v>
      </c>
      <c r="F93" s="78">
        <f>SUM(F94:F97)</f>
        <v>150317</v>
      </c>
    </row>
    <row r="94" spans="1:6" s="14" customFormat="1" ht="12" customHeight="1">
      <c r="A94" s="12">
        <v>4010</v>
      </c>
      <c r="B94" s="34" t="s">
        <v>29</v>
      </c>
      <c r="C94" s="65">
        <v>125625</v>
      </c>
      <c r="D94" s="65">
        <v>6907</v>
      </c>
      <c r="E94" s="65"/>
      <c r="F94" s="64">
        <f>SUM(C94-D94+E94)</f>
        <v>118718</v>
      </c>
    </row>
    <row r="95" spans="1:6" s="14" customFormat="1" ht="12" customHeight="1">
      <c r="A95" s="12">
        <v>4040</v>
      </c>
      <c r="B95" s="34" t="s">
        <v>48</v>
      </c>
      <c r="C95" s="65">
        <v>8659</v>
      </c>
      <c r="D95" s="65">
        <v>385</v>
      </c>
      <c r="E95" s="65"/>
      <c r="F95" s="64">
        <f>SUM(C95-D95+E95)</f>
        <v>8274</v>
      </c>
    </row>
    <row r="96" spans="1:6" s="14" customFormat="1" ht="12" customHeight="1">
      <c r="A96" s="12">
        <v>4110</v>
      </c>
      <c r="B96" s="34" t="s">
        <v>27</v>
      </c>
      <c r="C96" s="65">
        <v>18631</v>
      </c>
      <c r="D96" s="65"/>
      <c r="E96" s="65">
        <v>676</v>
      </c>
      <c r="F96" s="64">
        <f>SUM(C96-D96+E96)</f>
        <v>19307</v>
      </c>
    </row>
    <row r="97" spans="1:6" s="14" customFormat="1" ht="12" customHeight="1">
      <c r="A97" s="12">
        <v>4120</v>
      </c>
      <c r="B97" s="34" t="s">
        <v>28</v>
      </c>
      <c r="C97" s="65">
        <v>3289</v>
      </c>
      <c r="D97" s="65"/>
      <c r="E97" s="65">
        <v>729</v>
      </c>
      <c r="F97" s="65">
        <f>SUM(C97-D97+E97)</f>
        <v>4018</v>
      </c>
    </row>
    <row r="98" spans="1:6" s="14" customFormat="1" ht="12" customHeight="1">
      <c r="A98" s="53">
        <v>80140</v>
      </c>
      <c r="B98" s="57" t="s">
        <v>83</v>
      </c>
      <c r="C98" s="78">
        <f>SUM(C100:C106)</f>
        <v>879585</v>
      </c>
      <c r="D98" s="78">
        <f>SUM(D100:D106)</f>
        <v>0</v>
      </c>
      <c r="E98" s="78">
        <f>SUM(E100:E106)</f>
        <v>16717</v>
      </c>
      <c r="F98" s="78">
        <f>SUM(F100:F106)</f>
        <v>896302</v>
      </c>
    </row>
    <row r="99" spans="1:6" s="14" customFormat="1" ht="12" customHeight="1">
      <c r="A99" s="17"/>
      <c r="B99" s="32" t="s">
        <v>84</v>
      </c>
      <c r="C99" s="77"/>
      <c r="D99" s="77"/>
      <c r="E99" s="77"/>
      <c r="F99" s="77"/>
    </row>
    <row r="100" spans="1:6" s="14" customFormat="1" ht="12" customHeight="1">
      <c r="A100" s="18">
        <v>3020</v>
      </c>
      <c r="B100" s="33" t="s">
        <v>56</v>
      </c>
      <c r="C100" s="71">
        <v>1227</v>
      </c>
      <c r="D100" s="71"/>
      <c r="E100" s="71">
        <v>2480</v>
      </c>
      <c r="F100" s="63">
        <f>SUM(C100-D100+E100)</f>
        <v>3707</v>
      </c>
    </row>
    <row r="101" spans="1:6" s="14" customFormat="1" ht="12" customHeight="1">
      <c r="A101" s="12">
        <v>4010</v>
      </c>
      <c r="B101" s="34" t="s">
        <v>29</v>
      </c>
      <c r="C101" s="71">
        <v>624753</v>
      </c>
      <c r="D101" s="71"/>
      <c r="E101" s="71">
        <v>9424</v>
      </c>
      <c r="F101" s="64">
        <f aca="true" t="shared" si="5" ref="F101:F106">SUM(C101-D101+E101)</f>
        <v>634177</v>
      </c>
    </row>
    <row r="102" spans="1:6" s="14" customFormat="1" ht="12" customHeight="1">
      <c r="A102" s="12">
        <v>4110</v>
      </c>
      <c r="B102" s="34" t="s">
        <v>27</v>
      </c>
      <c r="C102" s="71">
        <v>102210</v>
      </c>
      <c r="D102" s="71"/>
      <c r="E102" s="71">
        <v>1032</v>
      </c>
      <c r="F102" s="64">
        <f t="shared" si="5"/>
        <v>103242</v>
      </c>
    </row>
    <row r="103" spans="1:6" s="14" customFormat="1" ht="12" customHeight="1">
      <c r="A103" s="12">
        <v>4120</v>
      </c>
      <c r="B103" s="34" t="s">
        <v>28</v>
      </c>
      <c r="C103" s="71">
        <v>16196</v>
      </c>
      <c r="D103" s="71"/>
      <c r="E103" s="71">
        <v>168</v>
      </c>
      <c r="F103" s="64">
        <f t="shared" si="5"/>
        <v>16364</v>
      </c>
    </row>
    <row r="104" spans="1:6" s="14" customFormat="1" ht="12" customHeight="1">
      <c r="A104" s="12">
        <v>4210</v>
      </c>
      <c r="B104" s="34" t="s">
        <v>23</v>
      </c>
      <c r="C104" s="71">
        <v>96222</v>
      </c>
      <c r="D104" s="71"/>
      <c r="E104" s="71">
        <v>500</v>
      </c>
      <c r="F104" s="64">
        <f t="shared" si="5"/>
        <v>96722</v>
      </c>
    </row>
    <row r="105" spans="1:6" s="14" customFormat="1" ht="12" customHeight="1">
      <c r="A105" s="12">
        <v>4280</v>
      </c>
      <c r="B105" s="34" t="s">
        <v>50</v>
      </c>
      <c r="C105" s="65">
        <v>767</v>
      </c>
      <c r="D105" s="65"/>
      <c r="E105" s="65">
        <v>930</v>
      </c>
      <c r="F105" s="64">
        <f t="shared" si="5"/>
        <v>1697</v>
      </c>
    </row>
    <row r="106" spans="1:6" s="14" customFormat="1" ht="12" customHeight="1">
      <c r="A106" s="12">
        <v>4440</v>
      </c>
      <c r="B106" s="34" t="s">
        <v>76</v>
      </c>
      <c r="C106" s="65">
        <v>38210</v>
      </c>
      <c r="D106" s="65"/>
      <c r="E106" s="65">
        <v>2183</v>
      </c>
      <c r="F106" s="65">
        <f t="shared" si="5"/>
        <v>40393</v>
      </c>
    </row>
    <row r="107" spans="1:6" s="14" customFormat="1" ht="12" customHeight="1">
      <c r="A107" s="53">
        <v>80143</v>
      </c>
      <c r="B107" s="35" t="s">
        <v>70</v>
      </c>
      <c r="C107" s="78">
        <f>SUM(C108:C109)</f>
        <v>330883</v>
      </c>
      <c r="D107" s="78">
        <f>SUM(D108:D109)</f>
        <v>12000</v>
      </c>
      <c r="E107" s="78">
        <f>SUM(E108:E109)</f>
        <v>3000</v>
      </c>
      <c r="F107" s="78">
        <f>SUM(F108:F109)</f>
        <v>321883</v>
      </c>
    </row>
    <row r="108" spans="1:6" s="14" customFormat="1" ht="12" customHeight="1">
      <c r="A108" s="12">
        <v>4010</v>
      </c>
      <c r="B108" s="34" t="s">
        <v>29</v>
      </c>
      <c r="C108" s="65">
        <v>317483</v>
      </c>
      <c r="D108" s="65">
        <v>12000</v>
      </c>
      <c r="E108" s="65"/>
      <c r="F108" s="65">
        <f>SUM(C108-D108+E108)</f>
        <v>305483</v>
      </c>
    </row>
    <row r="109" spans="1:6" s="14" customFormat="1" ht="12" customHeight="1" thickBot="1">
      <c r="A109" s="46">
        <v>4210</v>
      </c>
      <c r="B109" s="48" t="s">
        <v>23</v>
      </c>
      <c r="C109" s="66">
        <v>13400</v>
      </c>
      <c r="D109" s="66"/>
      <c r="E109" s="66">
        <v>3000</v>
      </c>
      <c r="F109" s="66">
        <f>SUM(C109-D109+E109)</f>
        <v>16400</v>
      </c>
    </row>
    <row r="110" spans="1:6" s="14" customFormat="1" ht="12" customHeight="1">
      <c r="A110" s="3">
        <v>851</v>
      </c>
      <c r="B110" s="59" t="s">
        <v>71</v>
      </c>
      <c r="C110" s="79">
        <f>SUM(C111,C115)</f>
        <v>117300</v>
      </c>
      <c r="D110" s="79">
        <f>SUM(D111,D115)</f>
        <v>3746</v>
      </c>
      <c r="E110" s="79">
        <f>SUM(E111,E115)</f>
        <v>18200</v>
      </c>
      <c r="F110" s="79">
        <f>SUM(F111,F115)</f>
        <v>131754</v>
      </c>
    </row>
    <row r="111" spans="1:6" s="14" customFormat="1" ht="12" customHeight="1">
      <c r="A111" s="45">
        <v>85111</v>
      </c>
      <c r="B111" s="47" t="s">
        <v>89</v>
      </c>
      <c r="C111" s="62">
        <f>SUM(C112)</f>
        <v>117300</v>
      </c>
      <c r="D111" s="62">
        <f>SUM(D112)</f>
        <v>3746</v>
      </c>
      <c r="E111" s="62">
        <f>SUM(E112)</f>
        <v>0</v>
      </c>
      <c r="F111" s="62">
        <f>SUM(F112)</f>
        <v>113554</v>
      </c>
    </row>
    <row r="112" spans="1:6" s="14" customFormat="1" ht="12" customHeight="1">
      <c r="A112" s="20">
        <v>6220</v>
      </c>
      <c r="B112" s="39" t="s">
        <v>72</v>
      </c>
      <c r="C112" s="63">
        <v>117300</v>
      </c>
      <c r="D112" s="63">
        <v>3746</v>
      </c>
      <c r="E112" s="63"/>
      <c r="F112" s="63">
        <f>SUM(C112-D112+E112)</f>
        <v>113554</v>
      </c>
    </row>
    <row r="113" spans="1:6" s="14" customFormat="1" ht="12" customHeight="1">
      <c r="A113" s="20"/>
      <c r="B113" s="39" t="s">
        <v>73</v>
      </c>
      <c r="C113" s="63"/>
      <c r="D113" s="63"/>
      <c r="E113" s="63"/>
      <c r="F113" s="63"/>
    </row>
    <row r="114" spans="1:6" s="14" customFormat="1" ht="12" customHeight="1">
      <c r="A114" s="18"/>
      <c r="B114" s="33" t="s">
        <v>74</v>
      </c>
      <c r="C114" s="71"/>
      <c r="D114" s="71"/>
      <c r="E114" s="71"/>
      <c r="F114" s="71"/>
    </row>
    <row r="115" spans="1:6" s="14" customFormat="1" ht="12" customHeight="1">
      <c r="A115" s="17">
        <v>85141</v>
      </c>
      <c r="B115" s="32" t="s">
        <v>87</v>
      </c>
      <c r="C115" s="77">
        <f>SUM(C116)</f>
        <v>0</v>
      </c>
      <c r="D115" s="77">
        <f>SUM(D116)</f>
        <v>0</v>
      </c>
      <c r="E115" s="77">
        <f>SUM(E116)</f>
        <v>18200</v>
      </c>
      <c r="F115" s="77">
        <f>SUM(F116)</f>
        <v>18200</v>
      </c>
    </row>
    <row r="116" spans="1:6" s="14" customFormat="1" ht="12" customHeight="1">
      <c r="A116" s="20">
        <v>6220</v>
      </c>
      <c r="B116" s="39" t="s">
        <v>72</v>
      </c>
      <c r="C116" s="63"/>
      <c r="D116" s="63"/>
      <c r="E116" s="63">
        <v>18200</v>
      </c>
      <c r="F116" s="63">
        <f>SUM(C116-D116+E116)</f>
        <v>18200</v>
      </c>
    </row>
    <row r="117" spans="1:6" s="14" customFormat="1" ht="12" customHeight="1">
      <c r="A117" s="20"/>
      <c r="B117" s="39" t="s">
        <v>73</v>
      </c>
      <c r="C117" s="63"/>
      <c r="D117" s="63"/>
      <c r="E117" s="63"/>
      <c r="F117" s="63"/>
    </row>
    <row r="118" spans="1:6" s="14" customFormat="1" ht="12" customHeight="1" thickBot="1">
      <c r="A118" s="58"/>
      <c r="B118" s="60" t="s">
        <v>74</v>
      </c>
      <c r="C118" s="80"/>
      <c r="D118" s="80"/>
      <c r="E118" s="80"/>
      <c r="F118" s="80"/>
    </row>
    <row r="119" spans="1:6" s="14" customFormat="1" ht="13.5" customHeight="1">
      <c r="A119" s="41">
        <v>852</v>
      </c>
      <c r="B119" s="44" t="s">
        <v>26</v>
      </c>
      <c r="C119" s="76">
        <f>SUM(C120,C123,C126,C132,C139)</f>
        <v>1630390</v>
      </c>
      <c r="D119" s="76">
        <f>SUM(D120,D123,D126,D132,D139)</f>
        <v>49161.07</v>
      </c>
      <c r="E119" s="76">
        <f>SUM(E120,E123,E126,E132,E139)</f>
        <v>126272.31</v>
      </c>
      <c r="F119" s="76">
        <f>SUM(F120,F123,F126,F132,F139)</f>
        <v>1707501.24</v>
      </c>
    </row>
    <row r="120" spans="1:6" s="14" customFormat="1" ht="13.5" customHeight="1">
      <c r="A120" s="45">
        <v>85201</v>
      </c>
      <c r="B120" s="35" t="s">
        <v>91</v>
      </c>
      <c r="C120" s="62">
        <f>SUM(C121:C122)</f>
        <v>63857</v>
      </c>
      <c r="D120" s="62">
        <f>SUM(D121:D122)</f>
        <v>3980.07</v>
      </c>
      <c r="E120" s="62">
        <f>SUM(E121:E122)</f>
        <v>3980.07</v>
      </c>
      <c r="F120" s="62">
        <f>SUM(F121:F122)</f>
        <v>63857</v>
      </c>
    </row>
    <row r="121" spans="1:6" s="14" customFormat="1" ht="13.5" customHeight="1">
      <c r="A121" s="20">
        <v>3110</v>
      </c>
      <c r="B121" s="38" t="s">
        <v>75</v>
      </c>
      <c r="C121" s="63">
        <v>63857</v>
      </c>
      <c r="D121" s="63">
        <v>3980.07</v>
      </c>
      <c r="E121" s="63"/>
      <c r="F121" s="64">
        <f>SUM(C121-D121+E121)</f>
        <v>59876.93</v>
      </c>
    </row>
    <row r="122" spans="1:6" s="14" customFormat="1" ht="13.5" customHeight="1">
      <c r="A122" s="12">
        <v>3119</v>
      </c>
      <c r="B122" s="38" t="s">
        <v>75</v>
      </c>
      <c r="C122" s="65"/>
      <c r="D122" s="65"/>
      <c r="E122" s="65">
        <v>3980.07</v>
      </c>
      <c r="F122" s="64">
        <f>SUM(C122-D122+E122)</f>
        <v>3980.07</v>
      </c>
    </row>
    <row r="123" spans="1:6" s="37" customFormat="1" ht="12.75" customHeight="1">
      <c r="A123" s="29">
        <v>85203</v>
      </c>
      <c r="B123" s="35" t="s">
        <v>58</v>
      </c>
      <c r="C123" s="81">
        <f>SUM(C124)</f>
        <v>469710</v>
      </c>
      <c r="D123" s="81">
        <f>SUM(D124)</f>
        <v>0</v>
      </c>
      <c r="E123" s="81">
        <f>SUM(E124)</f>
        <v>750</v>
      </c>
      <c r="F123" s="81">
        <f>SUM(F124)</f>
        <v>470460</v>
      </c>
    </row>
    <row r="124" spans="1:6" s="14" customFormat="1" ht="12" customHeight="1">
      <c r="A124" s="28">
        <v>2820</v>
      </c>
      <c r="B124" s="38" t="s">
        <v>85</v>
      </c>
      <c r="C124" s="64">
        <v>469710</v>
      </c>
      <c r="D124" s="64"/>
      <c r="E124" s="64">
        <v>750</v>
      </c>
      <c r="F124" s="64">
        <f>SUM(C124-D124+E124)</f>
        <v>470460</v>
      </c>
    </row>
    <row r="125" spans="1:6" s="14" customFormat="1" ht="12" customHeight="1">
      <c r="A125" s="18"/>
      <c r="B125" s="39" t="s">
        <v>86</v>
      </c>
      <c r="C125" s="71"/>
      <c r="D125" s="71"/>
      <c r="E125" s="71"/>
      <c r="F125" s="71"/>
    </row>
    <row r="126" spans="1:6" s="14" customFormat="1" ht="12" customHeight="1">
      <c r="A126" s="45">
        <v>85204</v>
      </c>
      <c r="B126" s="35" t="s">
        <v>59</v>
      </c>
      <c r="C126" s="62">
        <f>SUM(C127:C131)</f>
        <v>870710</v>
      </c>
      <c r="D126" s="62">
        <f>SUM(D127:D131)</f>
        <v>44351</v>
      </c>
      <c r="E126" s="62">
        <f>SUM(E127:E131)</f>
        <v>44351</v>
      </c>
      <c r="F126" s="62">
        <f>SUM(F127:F131)</f>
        <v>870710</v>
      </c>
    </row>
    <row r="127" spans="1:6" s="14" customFormat="1" ht="12" customHeight="1">
      <c r="A127" s="20">
        <v>3110</v>
      </c>
      <c r="B127" s="38" t="s">
        <v>75</v>
      </c>
      <c r="C127" s="63">
        <v>745313</v>
      </c>
      <c r="D127" s="63">
        <v>36351</v>
      </c>
      <c r="E127" s="63"/>
      <c r="F127" s="64">
        <f>SUM(C127-D127+E127)</f>
        <v>708962</v>
      </c>
    </row>
    <row r="128" spans="1:6" s="14" customFormat="1" ht="12" customHeight="1">
      <c r="A128" s="12">
        <v>4110</v>
      </c>
      <c r="B128" s="34" t="s">
        <v>27</v>
      </c>
      <c r="C128" s="65">
        <v>14344</v>
      </c>
      <c r="D128" s="65"/>
      <c r="E128" s="65">
        <v>5420</v>
      </c>
      <c r="F128" s="64">
        <f>SUM(C128-D128+E128)</f>
        <v>19764</v>
      </c>
    </row>
    <row r="129" spans="1:6" s="14" customFormat="1" ht="12" customHeight="1">
      <c r="A129" s="12">
        <v>4120</v>
      </c>
      <c r="B129" s="34" t="s">
        <v>28</v>
      </c>
      <c r="C129" s="65">
        <v>2465</v>
      </c>
      <c r="D129" s="65"/>
      <c r="E129" s="65">
        <v>931</v>
      </c>
      <c r="F129" s="64">
        <f>SUM(C129-D129+E129)</f>
        <v>3396</v>
      </c>
    </row>
    <row r="130" spans="1:6" s="14" customFormat="1" ht="12" customHeight="1">
      <c r="A130" s="20">
        <v>4170</v>
      </c>
      <c r="B130" s="39" t="s">
        <v>19</v>
      </c>
      <c r="C130" s="63">
        <v>100588</v>
      </c>
      <c r="D130" s="63"/>
      <c r="E130" s="63">
        <v>38000</v>
      </c>
      <c r="F130" s="64">
        <f>SUM(C130-D130+E130)</f>
        <v>138588</v>
      </c>
    </row>
    <row r="131" spans="1:6" s="14" customFormat="1" ht="12" customHeight="1">
      <c r="A131" s="12">
        <v>4300</v>
      </c>
      <c r="B131" s="34" t="s">
        <v>16</v>
      </c>
      <c r="C131" s="65">
        <v>8000</v>
      </c>
      <c r="D131" s="65">
        <v>8000</v>
      </c>
      <c r="E131" s="65"/>
      <c r="F131" s="64">
        <f>SUM(C131-D131+E131)</f>
        <v>0</v>
      </c>
    </row>
    <row r="132" spans="1:6" s="14" customFormat="1" ht="12" customHeight="1">
      <c r="A132" s="45">
        <v>85218</v>
      </c>
      <c r="B132" s="47" t="s">
        <v>88</v>
      </c>
      <c r="C132" s="62">
        <f>SUM(C133:C138)</f>
        <v>226113</v>
      </c>
      <c r="D132" s="62">
        <f>SUM(D133:D138)</f>
        <v>830</v>
      </c>
      <c r="E132" s="62">
        <f>SUM(E133:E138)</f>
        <v>1570</v>
      </c>
      <c r="F132" s="62">
        <f>SUM(F133:F138)</f>
        <v>226853</v>
      </c>
    </row>
    <row r="133" spans="1:6" s="14" customFormat="1" ht="12" customHeight="1">
      <c r="A133" s="20">
        <v>4010</v>
      </c>
      <c r="B133" s="34" t="s">
        <v>29</v>
      </c>
      <c r="C133" s="65">
        <v>160019</v>
      </c>
      <c r="D133" s="65"/>
      <c r="E133" s="65">
        <v>1500</v>
      </c>
      <c r="F133" s="64">
        <f aca="true" t="shared" si="6" ref="F133:F138">SUM(C133-D133+E133)</f>
        <v>161519</v>
      </c>
    </row>
    <row r="134" spans="1:6" s="14" customFormat="1" ht="12" customHeight="1">
      <c r="A134" s="20">
        <v>4110</v>
      </c>
      <c r="B134" s="39" t="s">
        <v>27</v>
      </c>
      <c r="C134" s="63">
        <v>26875</v>
      </c>
      <c r="D134" s="63">
        <v>70</v>
      </c>
      <c r="E134" s="63"/>
      <c r="F134" s="64">
        <f t="shared" si="6"/>
        <v>26805</v>
      </c>
    </row>
    <row r="135" spans="1:6" s="14" customFormat="1" ht="12" customHeight="1">
      <c r="A135" s="28">
        <v>4120</v>
      </c>
      <c r="B135" s="38" t="s">
        <v>28</v>
      </c>
      <c r="C135" s="64">
        <v>4186</v>
      </c>
      <c r="D135" s="64"/>
      <c r="E135" s="64">
        <v>70</v>
      </c>
      <c r="F135" s="64">
        <f t="shared" si="6"/>
        <v>4256</v>
      </c>
    </row>
    <row r="136" spans="1:6" s="14" customFormat="1" ht="12" customHeight="1">
      <c r="A136" s="12">
        <v>4350</v>
      </c>
      <c r="B136" s="34" t="s">
        <v>45</v>
      </c>
      <c r="C136" s="65">
        <v>590</v>
      </c>
      <c r="D136" s="65">
        <v>14</v>
      </c>
      <c r="E136" s="65"/>
      <c r="F136" s="64">
        <f t="shared" si="6"/>
        <v>576</v>
      </c>
    </row>
    <row r="137" spans="1:6" s="14" customFormat="1" ht="12" customHeight="1">
      <c r="A137" s="12">
        <v>4400</v>
      </c>
      <c r="B137" s="33" t="s">
        <v>46</v>
      </c>
      <c r="C137" s="65">
        <v>29010</v>
      </c>
      <c r="D137" s="65">
        <v>652</v>
      </c>
      <c r="E137" s="65"/>
      <c r="F137" s="64">
        <f t="shared" si="6"/>
        <v>28358</v>
      </c>
    </row>
    <row r="138" spans="1:6" s="14" customFormat="1" ht="12" customHeight="1">
      <c r="A138" s="12">
        <v>4440</v>
      </c>
      <c r="B138" s="34" t="s">
        <v>76</v>
      </c>
      <c r="C138" s="65">
        <v>5433</v>
      </c>
      <c r="D138" s="65">
        <v>94</v>
      </c>
      <c r="E138" s="65"/>
      <c r="F138" s="65">
        <f t="shared" si="6"/>
        <v>5339</v>
      </c>
    </row>
    <row r="139" spans="1:6" s="14" customFormat="1" ht="12" customHeight="1">
      <c r="A139" s="17">
        <v>85295</v>
      </c>
      <c r="B139" s="32" t="s">
        <v>90</v>
      </c>
      <c r="C139" s="92">
        <f>SUM(C141:C146)</f>
        <v>0</v>
      </c>
      <c r="D139" s="92">
        <f>SUM(D141:D146)</f>
        <v>0</v>
      </c>
      <c r="E139" s="77">
        <f>SUM(E140:E146)</f>
        <v>75621.24</v>
      </c>
      <c r="F139" s="77">
        <f>SUM(F140:F146)</f>
        <v>75621.24</v>
      </c>
    </row>
    <row r="140" spans="1:6" s="14" customFormat="1" ht="12" customHeight="1">
      <c r="A140" s="12">
        <v>4018</v>
      </c>
      <c r="B140" s="34" t="s">
        <v>29</v>
      </c>
      <c r="C140" s="90"/>
      <c r="D140" s="90"/>
      <c r="E140" s="65">
        <v>7296.83</v>
      </c>
      <c r="F140" s="65">
        <f>SUM(C140-D140+E140)</f>
        <v>7296.83</v>
      </c>
    </row>
    <row r="141" spans="1:6" s="14" customFormat="1" ht="12" customHeight="1">
      <c r="A141" s="20">
        <v>4118</v>
      </c>
      <c r="B141" s="39" t="s">
        <v>27</v>
      </c>
      <c r="C141" s="88"/>
      <c r="D141" s="88"/>
      <c r="E141" s="63">
        <v>1147.78</v>
      </c>
      <c r="F141" s="63">
        <f aca="true" t="shared" si="7" ref="F141:F146">SUM(C141-D141+E141)</f>
        <v>1147.78</v>
      </c>
    </row>
    <row r="142" spans="1:6" s="14" customFormat="1" ht="12" customHeight="1">
      <c r="A142" s="28">
        <v>4128</v>
      </c>
      <c r="B142" s="38" t="s">
        <v>28</v>
      </c>
      <c r="C142" s="89"/>
      <c r="D142" s="89"/>
      <c r="E142" s="64">
        <v>178.77</v>
      </c>
      <c r="F142" s="64">
        <f t="shared" si="7"/>
        <v>178.77</v>
      </c>
    </row>
    <row r="143" spans="1:6" s="14" customFormat="1" ht="12" customHeight="1">
      <c r="A143" s="28">
        <v>4218</v>
      </c>
      <c r="B143" s="38" t="s">
        <v>23</v>
      </c>
      <c r="C143" s="89"/>
      <c r="D143" s="89"/>
      <c r="E143" s="64">
        <v>5351.5</v>
      </c>
      <c r="F143" s="64">
        <f t="shared" si="7"/>
        <v>5351.5</v>
      </c>
    </row>
    <row r="144" spans="1:6" s="14" customFormat="1" ht="12" customHeight="1">
      <c r="A144" s="12">
        <v>4308</v>
      </c>
      <c r="B144" s="34" t="s">
        <v>16</v>
      </c>
      <c r="C144" s="90"/>
      <c r="D144" s="90"/>
      <c r="E144" s="65">
        <v>60851.36</v>
      </c>
      <c r="F144" s="64">
        <f t="shared" si="7"/>
        <v>60851.36</v>
      </c>
    </row>
    <row r="145" spans="1:6" s="14" customFormat="1" ht="12" customHeight="1">
      <c r="A145" s="12">
        <v>4748</v>
      </c>
      <c r="B145" s="33" t="s">
        <v>69</v>
      </c>
      <c r="C145" s="90"/>
      <c r="D145" s="90"/>
      <c r="E145" s="65">
        <v>120</v>
      </c>
      <c r="F145" s="64">
        <f t="shared" si="7"/>
        <v>120</v>
      </c>
    </row>
    <row r="146" spans="1:6" s="14" customFormat="1" ht="12" customHeight="1" thickBot="1">
      <c r="A146" s="46">
        <v>4758</v>
      </c>
      <c r="B146" s="60" t="s">
        <v>77</v>
      </c>
      <c r="C146" s="91"/>
      <c r="D146" s="91"/>
      <c r="E146" s="66">
        <v>675</v>
      </c>
      <c r="F146" s="66">
        <f t="shared" si="7"/>
        <v>675</v>
      </c>
    </row>
    <row r="147" spans="1:6" s="14" customFormat="1" ht="12" customHeight="1">
      <c r="A147" s="41">
        <v>853</v>
      </c>
      <c r="B147" s="44" t="s">
        <v>40</v>
      </c>
      <c r="C147" s="82">
        <f aca="true" t="shared" si="8" ref="C147:F148">SUM(C148)</f>
        <v>776579</v>
      </c>
      <c r="D147" s="76">
        <f t="shared" si="8"/>
        <v>8772</v>
      </c>
      <c r="E147" s="82">
        <f t="shared" si="8"/>
        <v>0</v>
      </c>
      <c r="F147" s="76">
        <f t="shared" si="8"/>
        <v>767807</v>
      </c>
    </row>
    <row r="148" spans="1:6" s="14" customFormat="1" ht="12.75" customHeight="1">
      <c r="A148" s="45">
        <v>85333</v>
      </c>
      <c r="B148" s="47" t="s">
        <v>41</v>
      </c>
      <c r="C148" s="74">
        <f t="shared" si="8"/>
        <v>776579</v>
      </c>
      <c r="D148" s="62">
        <f t="shared" si="8"/>
        <v>8772</v>
      </c>
      <c r="E148" s="74">
        <f t="shared" si="8"/>
        <v>0</v>
      </c>
      <c r="F148" s="62">
        <f t="shared" si="8"/>
        <v>767807</v>
      </c>
    </row>
    <row r="149" spans="1:6" s="14" customFormat="1" ht="12.75" customHeight="1" thickBot="1">
      <c r="A149" s="61">
        <v>4010</v>
      </c>
      <c r="B149" s="48" t="s">
        <v>29</v>
      </c>
      <c r="C149" s="74">
        <v>776579</v>
      </c>
      <c r="D149" s="83">
        <v>8772</v>
      </c>
      <c r="E149" s="74"/>
      <c r="F149" s="66">
        <f>SUM(C149-D149+E149)</f>
        <v>767807</v>
      </c>
    </row>
    <row r="150" spans="1:6" s="14" customFormat="1" ht="12" customHeight="1">
      <c r="A150" s="49">
        <v>854</v>
      </c>
      <c r="B150" s="44" t="s">
        <v>42</v>
      </c>
      <c r="C150" s="76">
        <f>SUM(C151)</f>
        <v>131816</v>
      </c>
      <c r="D150" s="82">
        <f>SUM(D151)</f>
        <v>802</v>
      </c>
      <c r="E150" s="76">
        <f>SUM(E151)</f>
        <v>565</v>
      </c>
      <c r="F150" s="76">
        <f>SUM(F151)</f>
        <v>131579</v>
      </c>
    </row>
    <row r="151" spans="1:6" s="14" customFormat="1" ht="12.75" customHeight="1">
      <c r="A151" s="36">
        <v>85410</v>
      </c>
      <c r="B151" s="47" t="s">
        <v>43</v>
      </c>
      <c r="C151" s="62">
        <f>SUM(C152:C154)</f>
        <v>131816</v>
      </c>
      <c r="D151" s="62">
        <f>SUM(D152:D154)</f>
        <v>802</v>
      </c>
      <c r="E151" s="62">
        <f>SUM(E152:E154)</f>
        <v>565</v>
      </c>
      <c r="F151" s="62">
        <f>SUM(F152:F154)</f>
        <v>131579</v>
      </c>
    </row>
    <row r="152" spans="1:6" s="14" customFormat="1" ht="12.75" customHeight="1">
      <c r="A152" s="50">
        <v>4040</v>
      </c>
      <c r="B152" s="34" t="s">
        <v>48</v>
      </c>
      <c r="C152" s="65">
        <v>37430</v>
      </c>
      <c r="D152" s="93">
        <v>802</v>
      </c>
      <c r="E152" s="94"/>
      <c r="F152" s="65">
        <f>SUM(C152-D152+E152)</f>
        <v>36628</v>
      </c>
    </row>
    <row r="153" spans="1:6" s="14" customFormat="1" ht="12.75" customHeight="1">
      <c r="A153" s="50">
        <v>4110</v>
      </c>
      <c r="B153" s="39" t="s">
        <v>27</v>
      </c>
      <c r="C153" s="84">
        <v>81282</v>
      </c>
      <c r="D153" s="75"/>
      <c r="E153" s="65">
        <v>272</v>
      </c>
      <c r="F153" s="65">
        <f>SUM(C153-D153+E153)</f>
        <v>81554</v>
      </c>
    </row>
    <row r="154" spans="1:6" s="14" customFormat="1" ht="12.75" customHeight="1" thickBot="1">
      <c r="A154" s="50">
        <v>4120</v>
      </c>
      <c r="B154" s="38" t="s">
        <v>28</v>
      </c>
      <c r="C154" s="85">
        <v>13104</v>
      </c>
      <c r="D154" s="75"/>
      <c r="E154" s="66">
        <v>293</v>
      </c>
      <c r="F154" s="66">
        <f>SUM(C154-D154+E154)</f>
        <v>13397</v>
      </c>
    </row>
    <row r="155" spans="1:6" s="15" customFormat="1" ht="15.75" customHeight="1" thickBot="1">
      <c r="A155" s="95" t="s">
        <v>17</v>
      </c>
      <c r="B155" s="96"/>
      <c r="C155" s="86" t="s">
        <v>18</v>
      </c>
      <c r="D155" s="87">
        <f>SUM(D14,D22,D32,D36,D46,D49,D110,D119,D147,D150)</f>
        <v>304277.07</v>
      </c>
      <c r="E155" s="87">
        <f>SUM(E14,E22,E32,E36,E46,E49,E110,E119,E147,E150)</f>
        <v>447734.31</v>
      </c>
      <c r="F155" s="86" t="s">
        <v>18</v>
      </c>
    </row>
    <row r="158" ht="12.75">
      <c r="B158" t="s">
        <v>52</v>
      </c>
    </row>
  </sheetData>
  <mergeCells count="7">
    <mergeCell ref="A155:B155"/>
    <mergeCell ref="D10:E10"/>
    <mergeCell ref="D1:F1"/>
    <mergeCell ref="D2:F2"/>
    <mergeCell ref="D3:F3"/>
    <mergeCell ref="D4:F4"/>
    <mergeCell ref="A6:F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Skarbnik</cp:lastModifiedBy>
  <cp:lastPrinted>2008-10-31T09:13:33Z</cp:lastPrinted>
  <dcterms:created xsi:type="dcterms:W3CDTF">2006-02-10T11:32:31Z</dcterms:created>
  <dcterms:modified xsi:type="dcterms:W3CDTF">2008-11-03T09:01:36Z</dcterms:modified>
  <cp:category/>
  <cp:version/>
  <cp:contentType/>
  <cp:contentStatus/>
</cp:coreProperties>
</file>