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<sst xmlns="http://schemas.openxmlformats.org/spreadsheetml/2006/main" count="107" uniqueCount="78">
  <si>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</si>
  <si>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</si>
  <si>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</si>
  <si>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</si>
  <si>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</si>
  <si>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</si>
  <si>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</si>
  <si>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</si>
  <si>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</si>
  <si>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</si>
  <si>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</si>
  <si>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</si>
  <si>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</si>
  <si>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</si>
  <si>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</si>
  <si>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</si>
  <si>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</si>
  <si>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</si>
  <si>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</si>
  <si>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</si>
  <si>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</si>
  <si>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</si>
  <si>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ZMIANY PLANU WYDATKÓW BUDŻETU POWIATU NA 2010 ROK</t>
  </si>
  <si>
    <t>Składki na ubezpieczenia społeczne</t>
  </si>
  <si>
    <t>Transport i łączność</t>
  </si>
  <si>
    <t>Drogi publiczne powiatowe</t>
  </si>
  <si>
    <t>Zakup usług pozostałych</t>
  </si>
  <si>
    <t>Wydatki inwestycyjne jednostek budżetowych</t>
  </si>
  <si>
    <t>Podróże służbowe krajowe</t>
  </si>
  <si>
    <t>Wynagrodzenia osobowe pracowników</t>
  </si>
  <si>
    <t>Gospodarka komunalna i ochrona srodowiska</t>
  </si>
  <si>
    <t>Wpływy i wydatki związane z gromadzeniem środków z opłat i kar</t>
  </si>
  <si>
    <t>za korzystanie ze środowiska</t>
  </si>
  <si>
    <t>Zakup materiałów i wyposażenia</t>
  </si>
  <si>
    <t>Administracja publiczna</t>
  </si>
  <si>
    <t>Urzędy wojewódzkie</t>
  </si>
  <si>
    <t>Starostwa powiatowe</t>
  </si>
  <si>
    <t>Odpisy na zakładowy fundusz świadczeń socjalnych</t>
  </si>
  <si>
    <t>Pomoc społeczna</t>
  </si>
  <si>
    <t>Powiatowe centra pomocy rodzinie</t>
  </si>
  <si>
    <t>Zakup akcesoriów komputerowych, w tym programów i licencji</t>
  </si>
  <si>
    <t>Sporz:Wiesława Samsel</t>
  </si>
  <si>
    <t xml:space="preserve">                                                   do Uchwały Nr …./10 </t>
  </si>
  <si>
    <t xml:space="preserve">                                              Rady Powiatu w Nidzicy</t>
  </si>
  <si>
    <t>z dnia 27 sierpnia 2010 r.</t>
  </si>
  <si>
    <t>Zakup usług remontowych</t>
  </si>
  <si>
    <t>Wydatki na zakupy inwestycyjne jednostek budżetowych</t>
  </si>
  <si>
    <t>Wynagrodzenia bezosobowe</t>
  </si>
  <si>
    <t>Promocja jednostek samorządu terytorialnego</t>
  </si>
  <si>
    <t>Oświata i wychowanie</t>
  </si>
  <si>
    <t>Gimnazja</t>
  </si>
  <si>
    <t>Licea ogólnokształcące</t>
  </si>
  <si>
    <t>Szkoły zawodowe</t>
  </si>
  <si>
    <t>Składki na Fundusz Pracy</t>
  </si>
  <si>
    <t xml:space="preserve">Centra kształcenia ustawicznego i praktycznego oraz ośrodki </t>
  </si>
  <si>
    <t>dokształcania zawodowego</t>
  </si>
  <si>
    <t>Podatek od nieruchomości</t>
  </si>
  <si>
    <t xml:space="preserve">Zakup materiałów papierniczych do sprzętu drukarskiego i </t>
  </si>
  <si>
    <t>urządzeń kserograficznych</t>
  </si>
  <si>
    <t>Dokształcanie i doskonalenie nauczycieli</t>
  </si>
  <si>
    <t>Szkolenia pracowników niebędących członkami korpusu</t>
  </si>
  <si>
    <t>służby cywilnej</t>
  </si>
  <si>
    <t>Ochrona zdrowia</t>
  </si>
  <si>
    <t>Przeciwdziałanie alkoholizmowi</t>
  </si>
  <si>
    <t>Placówki opiekuńczo-wychowawcze</t>
  </si>
  <si>
    <t>Świadczenia społeczne</t>
  </si>
  <si>
    <t>Rodziny zastępcze</t>
  </si>
  <si>
    <t xml:space="preserve">Opłaty z tytułu zakupu usług telekomunikacyjnych świadczonych w </t>
  </si>
  <si>
    <t>stacjonarnej publicznej sieci telefonicznej</t>
  </si>
  <si>
    <t xml:space="preserve">Opłaty za administrowanie i czynsze za budynki, lokale i </t>
  </si>
  <si>
    <t>pomieszczenia garażowe</t>
  </si>
  <si>
    <t>Różne opłaty i składki</t>
  </si>
  <si>
    <t>Pozostałe odsetki</t>
  </si>
  <si>
    <t>Pozostała działalność</t>
  </si>
  <si>
    <t>Różne wydatki na rzecz osób fizycznych</t>
  </si>
  <si>
    <t>Dotacje celowe przekazane gminie na zadania bieżące realizowane</t>
  </si>
  <si>
    <t xml:space="preserve">na podstawie porozumień (umów) między jednostkami </t>
  </si>
  <si>
    <t>samorządu terytorialnego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</si>
</sst>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1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1" fillId="2" borderId="23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3" fontId="0" fillId="0" borderId="14" xfId="15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3" fontId="0" fillId="0" borderId="15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3" fontId="0" fillId="0" borderId="26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27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28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3" fontId="0" fillId="0" borderId="6" xfId="15" applyNumberFormat="1" applyFont="1" applyBorder="1" applyAlignment="1">
      <alignment/>
    </xf>
    <xf numFmtId="0" fontId="2" fillId="0" borderId="2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2" fillId="0" borderId="21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3" fontId="2" fillId="0" borderId="3" xfId="15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3" fontId="0" fillId="0" borderId="18" xfId="15" applyNumberFormat="1" applyFont="1" applyBorder="1" applyAlignment="1">
      <alignment/>
    </xf>
    <xf numFmtId="0" fontId="1" fillId="2" borderId="23" xfId="0" applyFont="1" applyFill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workbookViewId="0" topLeftCell="A70">
      <selection activeCell="C29" sqref="C29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6.140625" style="0" customWidth="1"/>
  </cols>
  <sheetData>
    <row r="1" spans="4:6" ht="12.75">
      <c r="D1" s="109" t="s">
        <v>21</v>
      </c>
      <c r="E1" s="109"/>
      <c r="F1" s="109"/>
    </row>
    <row r="2" spans="4:6" ht="12.75">
      <c r="D2" s="109" t="s">
        <v>42</v>
      </c>
      <c r="E2" s="109"/>
      <c r="F2" s="109"/>
    </row>
    <row r="3" spans="4:6" ht="12.75">
      <c r="D3" s="109" t="s">
        <v>43</v>
      </c>
      <c r="E3" s="109"/>
      <c r="F3" s="109"/>
    </row>
    <row r="4" spans="4:6" ht="12.75">
      <c r="D4" s="109" t="s">
        <v>44</v>
      </c>
      <c r="E4" s="109"/>
      <c r="F4" s="109"/>
    </row>
    <row r="5" spans="4:6" ht="12.75">
      <c r="D5" s="18"/>
      <c r="E5" s="37"/>
      <c r="F5" s="18"/>
    </row>
    <row r="6" spans="1:6" ht="15.75" customHeight="1">
      <c r="A6" s="110" t="s">
        <v>22</v>
      </c>
      <c r="B6" s="110"/>
      <c r="C6" s="110"/>
      <c r="D6" s="110"/>
      <c r="E6" s="110"/>
      <c r="F6" s="110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107" t="s">
        <v>5</v>
      </c>
      <c r="E10" s="108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24</v>
      </c>
      <c r="C14" s="28">
        <f>SUM(C15)</f>
        <v>5638053.79</v>
      </c>
      <c r="D14" s="28">
        <f>SUM(D15)</f>
        <v>132362</v>
      </c>
      <c r="E14" s="28">
        <f>SUM(E15)</f>
        <v>132362</v>
      </c>
      <c r="F14" s="39">
        <f aca="true" t="shared" si="0" ref="F14:F22">SUM(C14-D14+E14)</f>
        <v>5638053.79</v>
      </c>
    </row>
    <row r="15" spans="1:6" ht="12.75">
      <c r="A15" s="30">
        <v>60014</v>
      </c>
      <c r="B15" s="31" t="s">
        <v>25</v>
      </c>
      <c r="C15" s="32">
        <f>SUM(C16:C20)</f>
        <v>5638053.79</v>
      </c>
      <c r="D15" s="32">
        <f>SUM(D16:D20)</f>
        <v>132362</v>
      </c>
      <c r="E15" s="32">
        <f>SUM(E16:E20)</f>
        <v>132362</v>
      </c>
      <c r="F15" s="44">
        <f t="shared" si="0"/>
        <v>5638053.79</v>
      </c>
    </row>
    <row r="16" spans="1:6" ht="12.75">
      <c r="A16" s="19">
        <v>4210</v>
      </c>
      <c r="B16" s="84" t="s">
        <v>33</v>
      </c>
      <c r="C16" s="48">
        <v>559800</v>
      </c>
      <c r="D16" s="49"/>
      <c r="E16" s="48">
        <v>52000</v>
      </c>
      <c r="F16" s="52">
        <f t="shared" si="0"/>
        <v>611800</v>
      </c>
    </row>
    <row r="17" spans="1:6" ht="12.75">
      <c r="A17" s="42">
        <v>4270</v>
      </c>
      <c r="B17" s="63" t="s">
        <v>45</v>
      </c>
      <c r="C17" s="57">
        <v>1307000</v>
      </c>
      <c r="D17" s="43">
        <v>21315</v>
      </c>
      <c r="E17" s="85">
        <v>35000</v>
      </c>
      <c r="F17" s="52">
        <f t="shared" si="0"/>
        <v>1320685</v>
      </c>
    </row>
    <row r="18" spans="1:6" ht="12.75">
      <c r="A18" s="19">
        <v>4300</v>
      </c>
      <c r="B18" s="84" t="s">
        <v>26</v>
      </c>
      <c r="C18" s="48">
        <v>704057</v>
      </c>
      <c r="D18" s="48"/>
      <c r="E18" s="87"/>
      <c r="F18" s="52">
        <f t="shared" si="0"/>
        <v>704057</v>
      </c>
    </row>
    <row r="19" spans="1:6" ht="12.75">
      <c r="A19" s="19">
        <v>6050</v>
      </c>
      <c r="B19" s="60" t="s">
        <v>27</v>
      </c>
      <c r="C19" s="48">
        <v>2987296.79</v>
      </c>
      <c r="D19" s="49">
        <v>108565</v>
      </c>
      <c r="E19" s="48">
        <v>45362</v>
      </c>
      <c r="F19" s="55">
        <f>SUM(C19-D19+E19)</f>
        <v>2924093.79</v>
      </c>
    </row>
    <row r="20" spans="1:256" s="74" customFormat="1" ht="13.5" thickBot="1">
      <c r="A20" s="19">
        <v>6060</v>
      </c>
      <c r="B20" s="60" t="s">
        <v>46</v>
      </c>
      <c r="C20" s="48">
        <v>79900</v>
      </c>
      <c r="D20" s="49">
        <v>2482</v>
      </c>
      <c r="E20" s="48"/>
      <c r="F20" s="55">
        <f t="shared" si="0"/>
        <v>77418</v>
      </c>
      <c r="G20" s="75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</row>
    <row r="21" spans="1:256" ht="13.5" thickBot="1">
      <c r="A21" s="34">
        <v>750</v>
      </c>
      <c r="B21" s="62" t="s">
        <v>34</v>
      </c>
      <c r="C21" s="29">
        <f>SUM(C22,C25,C27)</f>
        <v>131024</v>
      </c>
      <c r="D21" s="29">
        <f>SUM(D22,D25,D27)</f>
        <v>1120</v>
      </c>
      <c r="E21" s="29">
        <f>SUM(E22,E25,E27)</f>
        <v>11120</v>
      </c>
      <c r="F21" s="39">
        <f t="shared" si="0"/>
        <v>141024</v>
      </c>
      <c r="G21" s="75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</row>
    <row r="22" spans="1:256" ht="12.75">
      <c r="A22" s="30">
        <v>70005</v>
      </c>
      <c r="B22" s="59" t="s">
        <v>35</v>
      </c>
      <c r="C22" s="32">
        <f>SUM(C23:C24)</f>
        <v>14304</v>
      </c>
      <c r="D22" s="32">
        <f>SUM(D23:D24)</f>
        <v>600</v>
      </c>
      <c r="E22" s="32">
        <f>SUM(E23:E24)</f>
        <v>600</v>
      </c>
      <c r="F22" s="52">
        <f t="shared" si="0"/>
        <v>14304</v>
      </c>
      <c r="G22" s="7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</row>
    <row r="23" spans="1:256" ht="12.75">
      <c r="A23" s="42">
        <v>4210</v>
      </c>
      <c r="B23" s="84" t="s">
        <v>33</v>
      </c>
      <c r="C23" s="57">
        <v>0</v>
      </c>
      <c r="D23" s="57"/>
      <c r="E23" s="83">
        <v>600</v>
      </c>
      <c r="F23" s="61">
        <f aca="true" t="shared" si="1" ref="F23:F30">SUM(C23-D23+E23)</f>
        <v>600</v>
      </c>
      <c r="G23" s="75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</row>
    <row r="24" spans="1:256" s="73" customFormat="1" ht="13.5" thickBot="1">
      <c r="A24" s="19">
        <v>4300</v>
      </c>
      <c r="B24" s="84" t="s">
        <v>26</v>
      </c>
      <c r="C24" s="48">
        <v>14304</v>
      </c>
      <c r="D24" s="48">
        <v>600</v>
      </c>
      <c r="E24" s="87"/>
      <c r="F24" s="52">
        <f t="shared" si="1"/>
        <v>13704</v>
      </c>
      <c r="G24" s="75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</row>
    <row r="25" spans="1:256" s="86" customFormat="1" ht="13.5" thickBot="1">
      <c r="A25" s="53">
        <v>75020</v>
      </c>
      <c r="B25" s="65" t="s">
        <v>36</v>
      </c>
      <c r="C25" s="54">
        <f>SUM(C26)</f>
        <v>32000</v>
      </c>
      <c r="D25" s="54">
        <f>SUM(D26)</f>
        <v>0</v>
      </c>
      <c r="E25" s="54">
        <f>SUM(E26)</f>
        <v>10000</v>
      </c>
      <c r="F25" s="55">
        <f t="shared" si="1"/>
        <v>42000</v>
      </c>
      <c r="G25" s="75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</row>
    <row r="26" spans="1:256" s="86" customFormat="1" ht="13.5" thickBot="1">
      <c r="A26" s="19">
        <v>4170</v>
      </c>
      <c r="B26" s="60" t="s">
        <v>47</v>
      </c>
      <c r="C26" s="48">
        <v>32000</v>
      </c>
      <c r="D26" s="48"/>
      <c r="E26" s="87">
        <v>10000</v>
      </c>
      <c r="F26" s="52">
        <f>SUM(C26-D26+E26)</f>
        <v>42000</v>
      </c>
      <c r="G26" s="7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</row>
    <row r="27" spans="1:256" s="86" customFormat="1" ht="13.5" thickBot="1">
      <c r="A27" s="53">
        <v>75075</v>
      </c>
      <c r="B27" s="65" t="s">
        <v>48</v>
      </c>
      <c r="C27" s="54">
        <f>SUM(C28:C29)</f>
        <v>84720</v>
      </c>
      <c r="D27" s="54">
        <f>SUM(D28:D29)</f>
        <v>520</v>
      </c>
      <c r="E27" s="54">
        <f>SUM(E28:E29)</f>
        <v>520</v>
      </c>
      <c r="F27" s="55">
        <f>SUM(C27-D27+E27)</f>
        <v>84720</v>
      </c>
      <c r="G27" s="75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</row>
    <row r="28" spans="1:256" s="86" customFormat="1" ht="13.5" thickBot="1">
      <c r="A28" s="19">
        <v>4110</v>
      </c>
      <c r="B28" s="60" t="s">
        <v>23</v>
      </c>
      <c r="C28" s="48">
        <v>0</v>
      </c>
      <c r="D28" s="48"/>
      <c r="E28" s="87">
        <v>520</v>
      </c>
      <c r="F28" s="52">
        <f>SUM(C28-D28+E28)</f>
        <v>520</v>
      </c>
      <c r="G28" s="75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</row>
    <row r="29" spans="1:256" s="86" customFormat="1" ht="13.5" thickBot="1">
      <c r="A29" s="88">
        <v>4300</v>
      </c>
      <c r="B29" s="84" t="s">
        <v>26</v>
      </c>
      <c r="C29" s="89">
        <v>84720</v>
      </c>
      <c r="D29" s="89">
        <v>520</v>
      </c>
      <c r="E29" s="90"/>
      <c r="F29" s="91">
        <f>SUM(C29-D29+E29)</f>
        <v>84200</v>
      </c>
      <c r="G29" s="75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</row>
    <row r="30" spans="1:256" s="70" customFormat="1" ht="13.5" thickBot="1">
      <c r="A30" s="34">
        <v>801</v>
      </c>
      <c r="B30" s="64" t="s">
        <v>49</v>
      </c>
      <c r="C30" s="29">
        <f>SUM(C31,C34,C37,C43,C48)</f>
        <v>3661875.7800000003</v>
      </c>
      <c r="D30" s="29">
        <f>SUM(D31,D34,D37,D43,D48)</f>
        <v>55411.32</v>
      </c>
      <c r="E30" s="29">
        <f>SUM(E31,E34,E37,E43,E48)</f>
        <v>55411.32</v>
      </c>
      <c r="F30" s="39">
        <f t="shared" si="1"/>
        <v>3661875.7800000003</v>
      </c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s="72" customFormat="1" ht="12.75">
      <c r="A31" s="30">
        <v>80110</v>
      </c>
      <c r="B31" s="31" t="s">
        <v>50</v>
      </c>
      <c r="C31" s="32">
        <f>SUM(C32:C33)</f>
        <v>505438</v>
      </c>
      <c r="D31" s="96">
        <f>SUM(D32:D33)</f>
        <v>5661.32</v>
      </c>
      <c r="E31" s="32">
        <f>SUM(E32:E33)</f>
        <v>20761.32</v>
      </c>
      <c r="F31" s="44">
        <f aca="true" t="shared" si="2" ref="F31:F42">SUM(C31-D31+E31)</f>
        <v>520538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72" customFormat="1" ht="12.75">
      <c r="A32" s="19">
        <v>4010</v>
      </c>
      <c r="B32" s="84" t="s">
        <v>29</v>
      </c>
      <c r="C32" s="48">
        <v>442857</v>
      </c>
      <c r="D32" s="49"/>
      <c r="E32" s="48">
        <v>20761.32</v>
      </c>
      <c r="F32" s="52">
        <f t="shared" si="2"/>
        <v>463618.32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72" customFormat="1" ht="12.75">
      <c r="A33" s="19">
        <v>4300</v>
      </c>
      <c r="B33" s="84" t="s">
        <v>26</v>
      </c>
      <c r="C33" s="48">
        <v>62581</v>
      </c>
      <c r="D33" s="49">
        <v>5661.32</v>
      </c>
      <c r="E33" s="48"/>
      <c r="F33" s="52">
        <f t="shared" si="2"/>
        <v>56919.68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72" customFormat="1" ht="12.75">
      <c r="A34" s="53">
        <v>80120</v>
      </c>
      <c r="B34" s="92" t="s">
        <v>51</v>
      </c>
      <c r="C34" s="54">
        <f>SUM(C35:C36)</f>
        <v>51973</v>
      </c>
      <c r="D34" s="95">
        <f>SUM(D35:D36)</f>
        <v>0</v>
      </c>
      <c r="E34" s="54">
        <f>SUM(E35:E36)</f>
        <v>11000</v>
      </c>
      <c r="F34" s="56">
        <f>SUM(C34-D34+E34)</f>
        <v>62973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72" customFormat="1" ht="12.75">
      <c r="A35" s="19">
        <v>4210</v>
      </c>
      <c r="B35" s="84" t="s">
        <v>33</v>
      </c>
      <c r="C35" s="48">
        <v>51973</v>
      </c>
      <c r="D35" s="49"/>
      <c r="E35" s="48">
        <v>7500</v>
      </c>
      <c r="F35" s="52">
        <f t="shared" si="2"/>
        <v>59473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72" customFormat="1" ht="12.75">
      <c r="A36" s="19">
        <v>6060</v>
      </c>
      <c r="B36" s="84" t="s">
        <v>46</v>
      </c>
      <c r="C36" s="48">
        <v>0</v>
      </c>
      <c r="D36" s="49"/>
      <c r="E36" s="48">
        <v>3500</v>
      </c>
      <c r="F36" s="52">
        <f t="shared" si="2"/>
        <v>3500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72" customFormat="1" ht="12.75">
      <c r="A37" s="53">
        <v>80130</v>
      </c>
      <c r="B37" s="92" t="s">
        <v>52</v>
      </c>
      <c r="C37" s="54">
        <f>SUM(C38:C42)</f>
        <v>3062598.7800000003</v>
      </c>
      <c r="D37" s="95">
        <f>SUM(D38:D42)</f>
        <v>48850</v>
      </c>
      <c r="E37" s="54">
        <f>SUM(E38:E42)</f>
        <v>22750</v>
      </c>
      <c r="F37" s="56">
        <f t="shared" si="2"/>
        <v>3036498.7800000003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72" customFormat="1" ht="12.75">
      <c r="A38" s="21">
        <v>4010</v>
      </c>
      <c r="B38" s="84" t="s">
        <v>29</v>
      </c>
      <c r="C38" s="33">
        <v>2154441</v>
      </c>
      <c r="D38" s="38"/>
      <c r="E38" s="33">
        <v>18404</v>
      </c>
      <c r="F38" s="55">
        <f t="shared" si="2"/>
        <v>2172845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72" customFormat="1" ht="12.75">
      <c r="A39" s="19">
        <v>4110</v>
      </c>
      <c r="B39" s="84" t="s">
        <v>23</v>
      </c>
      <c r="C39" s="33">
        <v>381560</v>
      </c>
      <c r="D39" s="38"/>
      <c r="E39" s="33">
        <v>2796</v>
      </c>
      <c r="F39" s="55">
        <f t="shared" si="2"/>
        <v>384356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72" customFormat="1" ht="12.75">
      <c r="A40" s="21">
        <v>4120</v>
      </c>
      <c r="B40" s="51" t="s">
        <v>53</v>
      </c>
      <c r="C40" s="33">
        <v>68758</v>
      </c>
      <c r="D40" s="38"/>
      <c r="E40" s="33">
        <v>450</v>
      </c>
      <c r="F40" s="55">
        <f t="shared" si="2"/>
        <v>69208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72" customFormat="1" ht="12.75">
      <c r="A41" s="19">
        <v>4270</v>
      </c>
      <c r="B41" s="84" t="s">
        <v>45</v>
      </c>
      <c r="C41" s="48">
        <v>306935.78</v>
      </c>
      <c r="D41" s="49">
        <v>48850</v>
      </c>
      <c r="E41" s="48"/>
      <c r="F41" s="55">
        <f t="shared" si="2"/>
        <v>258085.78000000003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72" customFormat="1" ht="12.75">
      <c r="A42" s="19">
        <v>4440</v>
      </c>
      <c r="B42" s="84" t="s">
        <v>37</v>
      </c>
      <c r="C42" s="48">
        <v>150904</v>
      </c>
      <c r="D42" s="49"/>
      <c r="E42" s="48">
        <v>1100</v>
      </c>
      <c r="F42" s="52">
        <f t="shared" si="2"/>
        <v>152004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72" customFormat="1" ht="12.75">
      <c r="A43" s="67">
        <v>80140</v>
      </c>
      <c r="B43" s="94" t="s">
        <v>54</v>
      </c>
      <c r="C43" s="68">
        <f>SUM(C45:C46)</f>
        <v>9750</v>
      </c>
      <c r="D43" s="69">
        <f>SUM(D45:D46)</f>
        <v>300</v>
      </c>
      <c r="E43" s="68">
        <f>SUM(E45:E46)</f>
        <v>300</v>
      </c>
      <c r="F43" s="97">
        <f>SUM(C43-D43+E43)</f>
        <v>9750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72" customFormat="1" ht="12.75">
      <c r="A44" s="53"/>
      <c r="B44" s="92" t="s">
        <v>55</v>
      </c>
      <c r="C44" s="54"/>
      <c r="D44" s="95"/>
      <c r="E44" s="54"/>
      <c r="F44" s="55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72" customFormat="1" ht="12.75">
      <c r="A45" s="19">
        <v>4480</v>
      </c>
      <c r="B45" s="84" t="s">
        <v>56</v>
      </c>
      <c r="C45" s="48">
        <v>9140</v>
      </c>
      <c r="D45" s="49">
        <v>300</v>
      </c>
      <c r="E45" s="48"/>
      <c r="F45" s="52">
        <f>SUM(C45-D45+E45)</f>
        <v>8840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72" customFormat="1" ht="12.75">
      <c r="A46" s="42">
        <v>4740</v>
      </c>
      <c r="B46" s="63" t="s">
        <v>57</v>
      </c>
      <c r="C46" s="57">
        <v>610</v>
      </c>
      <c r="D46" s="43"/>
      <c r="E46" s="57">
        <v>300</v>
      </c>
      <c r="F46" s="58">
        <f>SUM(C46-D46+E46)</f>
        <v>910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72" customFormat="1" ht="12.75">
      <c r="A47" s="21"/>
      <c r="B47" s="51" t="s">
        <v>58</v>
      </c>
      <c r="C47" s="33"/>
      <c r="D47" s="38"/>
      <c r="E47" s="33"/>
      <c r="F47" s="55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71" customFormat="1" ht="12.75">
      <c r="A48" s="53">
        <v>80146</v>
      </c>
      <c r="B48" s="92" t="s">
        <v>59</v>
      </c>
      <c r="C48" s="54">
        <f>SUM(C49:C50)</f>
        <v>32116</v>
      </c>
      <c r="D48" s="95">
        <f>SUM(D49:D50)</f>
        <v>600</v>
      </c>
      <c r="E48" s="54">
        <f>SUM(E49:E50)</f>
        <v>600</v>
      </c>
      <c r="F48" s="56">
        <f>SUM(C48-D48+E48)</f>
        <v>32116</v>
      </c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</row>
    <row r="49" spans="1:6" s="78" customFormat="1" ht="12.75">
      <c r="A49" s="19">
        <v>4410</v>
      </c>
      <c r="B49" s="84" t="s">
        <v>28</v>
      </c>
      <c r="C49" s="48">
        <v>7846</v>
      </c>
      <c r="D49" s="49"/>
      <c r="E49" s="48">
        <v>600</v>
      </c>
      <c r="F49" s="52">
        <f>SUM(C49-D49+E49)</f>
        <v>8446</v>
      </c>
    </row>
    <row r="50" spans="1:256" s="66" customFormat="1" ht="12.75">
      <c r="A50" s="42">
        <v>4700</v>
      </c>
      <c r="B50" s="63" t="s">
        <v>60</v>
      </c>
      <c r="C50" s="57">
        <v>24270</v>
      </c>
      <c r="D50" s="43">
        <v>600</v>
      </c>
      <c r="E50" s="57"/>
      <c r="F50" s="58">
        <f>SUM(C50-D50+E50)</f>
        <v>23670</v>
      </c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</row>
    <row r="51" spans="1:256" s="66" customFormat="1" ht="13.5" thickBot="1">
      <c r="A51" s="88"/>
      <c r="B51" s="51" t="s">
        <v>61</v>
      </c>
      <c r="C51" s="89"/>
      <c r="D51" s="38"/>
      <c r="E51" s="89"/>
      <c r="F51" s="9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</row>
    <row r="52" spans="1:256" s="82" customFormat="1" ht="13.5" thickBot="1">
      <c r="A52" s="34">
        <v>851</v>
      </c>
      <c r="B52" s="64" t="s">
        <v>62</v>
      </c>
      <c r="C52" s="29">
        <f aca="true" t="shared" si="3" ref="C52:E53">SUM(C53)</f>
        <v>7000</v>
      </c>
      <c r="D52" s="29">
        <f t="shared" si="3"/>
        <v>0</v>
      </c>
      <c r="E52" s="29">
        <f t="shared" si="3"/>
        <v>1400</v>
      </c>
      <c r="F52" s="39">
        <f>SUM(C52-D52+E52)</f>
        <v>8400</v>
      </c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  <c r="IV52" s="77"/>
    </row>
    <row r="53" spans="1:256" s="82" customFormat="1" ht="12.75">
      <c r="A53" s="30">
        <v>85154</v>
      </c>
      <c r="B53" s="31" t="s">
        <v>63</v>
      </c>
      <c r="C53" s="32">
        <f t="shared" si="3"/>
        <v>7000</v>
      </c>
      <c r="D53" s="32">
        <f t="shared" si="3"/>
        <v>0</v>
      </c>
      <c r="E53" s="32">
        <f t="shared" si="3"/>
        <v>1400</v>
      </c>
      <c r="F53" s="56">
        <f>SUM(C53-D53+E53)</f>
        <v>8400</v>
      </c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</row>
    <row r="54" spans="1:256" s="82" customFormat="1" ht="13.5" thickBot="1">
      <c r="A54" s="19">
        <v>4170</v>
      </c>
      <c r="B54" s="60" t="s">
        <v>47</v>
      </c>
      <c r="C54" s="48">
        <v>7000</v>
      </c>
      <c r="D54" s="49"/>
      <c r="E54" s="50">
        <v>1400</v>
      </c>
      <c r="F54" s="52">
        <f>SUM(C54-D54+E54)</f>
        <v>8400</v>
      </c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spans="1:256" s="82" customFormat="1" ht="13.5" thickBot="1">
      <c r="A55" s="34">
        <v>852</v>
      </c>
      <c r="B55" s="64" t="s">
        <v>38</v>
      </c>
      <c r="C55" s="29">
        <f>SUM(C56,C58,C60,C71)</f>
        <v>504791</v>
      </c>
      <c r="D55" s="29">
        <f>SUM(D56,D58,D60,D71)</f>
        <v>26491</v>
      </c>
      <c r="E55" s="29">
        <f>SUM(E56,E58,E60,E71)</f>
        <v>25091.06</v>
      </c>
      <c r="F55" s="39">
        <f>SUM(C55-D55+E55)</f>
        <v>503391.06</v>
      </c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</row>
    <row r="56" spans="1:256" s="82" customFormat="1" ht="12.75">
      <c r="A56" s="30">
        <v>85201</v>
      </c>
      <c r="B56" s="31" t="s">
        <v>64</v>
      </c>
      <c r="C56" s="32">
        <f>SUM(C57)</f>
        <v>93755</v>
      </c>
      <c r="D56" s="96">
        <f>SUM(D57)</f>
        <v>2976</v>
      </c>
      <c r="E56" s="32">
        <f>SUM(E57)</f>
        <v>0</v>
      </c>
      <c r="F56" s="44">
        <f aca="true" t="shared" si="4" ref="F56:F62">SUM(C56-D56+E56)</f>
        <v>90779</v>
      </c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</row>
    <row r="57" spans="1:256" s="82" customFormat="1" ht="12.75">
      <c r="A57" s="19">
        <v>3110</v>
      </c>
      <c r="B57" s="84" t="s">
        <v>65</v>
      </c>
      <c r="C57" s="48">
        <v>93755</v>
      </c>
      <c r="D57" s="49">
        <v>2976</v>
      </c>
      <c r="E57" s="48"/>
      <c r="F57" s="52">
        <f t="shared" si="4"/>
        <v>90779</v>
      </c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</row>
    <row r="58" spans="1:256" s="82" customFormat="1" ht="12.75">
      <c r="A58" s="53">
        <v>85204</v>
      </c>
      <c r="B58" s="92" t="s">
        <v>66</v>
      </c>
      <c r="C58" s="54">
        <f>SUM(C59)</f>
        <v>206604</v>
      </c>
      <c r="D58" s="95">
        <f>SUM(D59)</f>
        <v>6336</v>
      </c>
      <c r="E58" s="54">
        <f>SUM(E59)</f>
        <v>0</v>
      </c>
      <c r="F58" s="56">
        <f t="shared" si="4"/>
        <v>200268</v>
      </c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</row>
    <row r="59" spans="1:256" s="82" customFormat="1" ht="12.75">
      <c r="A59" s="19">
        <v>4170</v>
      </c>
      <c r="B59" s="84" t="s">
        <v>47</v>
      </c>
      <c r="C59" s="48">
        <v>206604</v>
      </c>
      <c r="D59" s="49">
        <v>6336</v>
      </c>
      <c r="E59" s="48"/>
      <c r="F59" s="52">
        <f t="shared" si="4"/>
        <v>200268</v>
      </c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</row>
    <row r="60" spans="1:256" s="82" customFormat="1" ht="12.75">
      <c r="A60" s="53">
        <v>85218</v>
      </c>
      <c r="B60" s="92" t="s">
        <v>39</v>
      </c>
      <c r="C60" s="54">
        <f>SUM(C61:C69)</f>
        <v>71180</v>
      </c>
      <c r="D60" s="95">
        <f>SUM(D61:D69)</f>
        <v>0</v>
      </c>
      <c r="E60" s="54">
        <f>SUM(E61:E69)</f>
        <v>7912</v>
      </c>
      <c r="F60" s="56">
        <f t="shared" si="4"/>
        <v>79092</v>
      </c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</row>
    <row r="61" spans="1:256" s="82" customFormat="1" ht="12.75">
      <c r="A61" s="19">
        <v>4110</v>
      </c>
      <c r="B61" s="84" t="s">
        <v>23</v>
      </c>
      <c r="C61" s="48">
        <v>34021</v>
      </c>
      <c r="D61" s="49"/>
      <c r="E61" s="48">
        <v>2000</v>
      </c>
      <c r="F61" s="52">
        <f t="shared" si="4"/>
        <v>36021</v>
      </c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</row>
    <row r="62" spans="1:256" s="82" customFormat="1" ht="12.75">
      <c r="A62" s="42">
        <v>4370</v>
      </c>
      <c r="B62" s="63" t="s">
        <v>67</v>
      </c>
      <c r="C62" s="57">
        <v>3335</v>
      </c>
      <c r="D62" s="43"/>
      <c r="E62" s="57">
        <v>900</v>
      </c>
      <c r="F62" s="57">
        <f t="shared" si="4"/>
        <v>4235</v>
      </c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</row>
    <row r="63" spans="1:256" s="82" customFormat="1" ht="12.75">
      <c r="A63" s="21"/>
      <c r="B63" s="51" t="s">
        <v>68</v>
      </c>
      <c r="C63" s="33"/>
      <c r="D63" s="38"/>
      <c r="E63" s="33"/>
      <c r="F63" s="33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s="82" customFormat="1" ht="12.75">
      <c r="A64" s="42">
        <v>4400</v>
      </c>
      <c r="B64" s="63" t="s">
        <v>69</v>
      </c>
      <c r="C64" s="57">
        <v>28642</v>
      </c>
      <c r="D64" s="43"/>
      <c r="E64" s="57">
        <v>376</v>
      </c>
      <c r="F64" s="57">
        <f>SUM(C64-D64+E64)</f>
        <v>29018</v>
      </c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</row>
    <row r="65" spans="1:256" s="82" customFormat="1" ht="12.75">
      <c r="A65" s="21"/>
      <c r="B65" s="51" t="s">
        <v>70</v>
      </c>
      <c r="C65" s="33"/>
      <c r="D65" s="38"/>
      <c r="E65" s="33"/>
      <c r="F65" s="33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</row>
    <row r="66" spans="1:256" s="82" customFormat="1" ht="12.75">
      <c r="A66" s="19">
        <v>4410</v>
      </c>
      <c r="B66" s="84" t="s">
        <v>28</v>
      </c>
      <c r="C66" s="48">
        <v>1717</v>
      </c>
      <c r="D66" s="49"/>
      <c r="E66" s="48">
        <v>1000</v>
      </c>
      <c r="F66" s="52">
        <f>SUM(C66-D66+E66)</f>
        <v>2717</v>
      </c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</row>
    <row r="67" spans="1:256" s="82" customFormat="1" ht="12.75">
      <c r="A67" s="19">
        <v>4430</v>
      </c>
      <c r="B67" s="84" t="s">
        <v>71</v>
      </c>
      <c r="C67" s="48">
        <v>242</v>
      </c>
      <c r="D67" s="49"/>
      <c r="E67" s="48">
        <v>4</v>
      </c>
      <c r="F67" s="52">
        <f>SUM(C67-D67+E67)</f>
        <v>246</v>
      </c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</row>
    <row r="68" spans="1:256" s="82" customFormat="1" ht="12.75">
      <c r="A68" s="19">
        <v>4580</v>
      </c>
      <c r="B68" s="84" t="s">
        <v>72</v>
      </c>
      <c r="C68" s="48">
        <v>0</v>
      </c>
      <c r="D68" s="49"/>
      <c r="E68" s="48">
        <v>600</v>
      </c>
      <c r="F68" s="52">
        <f>SUM(C68-D68+E68)</f>
        <v>600</v>
      </c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  <c r="IU68" s="77"/>
      <c r="IV68" s="77"/>
    </row>
    <row r="69" spans="1:256" s="82" customFormat="1" ht="12.75">
      <c r="A69" s="42">
        <v>4700</v>
      </c>
      <c r="B69" s="63" t="s">
        <v>60</v>
      </c>
      <c r="C69" s="57">
        <v>3223</v>
      </c>
      <c r="D69" s="43"/>
      <c r="E69" s="57">
        <v>3032</v>
      </c>
      <c r="F69" s="58">
        <f>SUM(C69-D69+E69)</f>
        <v>6255</v>
      </c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  <c r="FO69" s="77"/>
      <c r="FP69" s="77"/>
      <c r="FQ69" s="77"/>
      <c r="FR69" s="77"/>
      <c r="FS69" s="77"/>
      <c r="FT69" s="77"/>
      <c r="FU69" s="77"/>
      <c r="FV69" s="77"/>
      <c r="FW69" s="77"/>
      <c r="FX69" s="77"/>
      <c r="FY69" s="77"/>
      <c r="FZ69" s="77"/>
      <c r="GA69" s="77"/>
      <c r="GB69" s="77"/>
      <c r="GC69" s="77"/>
      <c r="GD69" s="77"/>
      <c r="GE69" s="77"/>
      <c r="GF69" s="77"/>
      <c r="GG69" s="77"/>
      <c r="GH69" s="77"/>
      <c r="GI69" s="77"/>
      <c r="GJ69" s="77"/>
      <c r="GK69" s="77"/>
      <c r="GL69" s="77"/>
      <c r="GM69" s="77"/>
      <c r="GN69" s="77"/>
      <c r="GO69" s="77"/>
      <c r="GP69" s="77"/>
      <c r="GQ69" s="77"/>
      <c r="GR69" s="77"/>
      <c r="GS69" s="77"/>
      <c r="GT69" s="77"/>
      <c r="GU69" s="77"/>
      <c r="GV69" s="77"/>
      <c r="GW69" s="77"/>
      <c r="GX69" s="77"/>
      <c r="GY69" s="77"/>
      <c r="GZ69" s="77"/>
      <c r="HA69" s="77"/>
      <c r="HB69" s="77"/>
      <c r="HC69" s="77"/>
      <c r="HD69" s="77"/>
      <c r="HE69" s="77"/>
      <c r="HF69" s="77"/>
      <c r="HG69" s="77"/>
      <c r="HH69" s="77"/>
      <c r="HI69" s="77"/>
      <c r="HJ69" s="77"/>
      <c r="HK69" s="77"/>
      <c r="HL69" s="77"/>
      <c r="HM69" s="77"/>
      <c r="HN69" s="77"/>
      <c r="HO69" s="77"/>
      <c r="HP69" s="77"/>
      <c r="HQ69" s="77"/>
      <c r="HR69" s="77"/>
      <c r="HS69" s="77"/>
      <c r="HT69" s="77"/>
      <c r="HU69" s="77"/>
      <c r="HV69" s="77"/>
      <c r="HW69" s="77"/>
      <c r="HX69" s="77"/>
      <c r="HY69" s="77"/>
      <c r="HZ69" s="77"/>
      <c r="IA69" s="77"/>
      <c r="IB69" s="77"/>
      <c r="IC69" s="77"/>
      <c r="ID69" s="77"/>
      <c r="IE69" s="77"/>
      <c r="IF69" s="77"/>
      <c r="IG69" s="77"/>
      <c r="IH69" s="77"/>
      <c r="II69" s="77"/>
      <c r="IJ69" s="77"/>
      <c r="IK69" s="77"/>
      <c r="IL69" s="77"/>
      <c r="IM69" s="77"/>
      <c r="IN69" s="77"/>
      <c r="IO69" s="77"/>
      <c r="IP69" s="77"/>
      <c r="IQ69" s="77"/>
      <c r="IR69" s="77"/>
      <c r="IS69" s="77"/>
      <c r="IT69" s="77"/>
      <c r="IU69" s="77"/>
      <c r="IV69" s="77"/>
    </row>
    <row r="70" spans="1:256" s="82" customFormat="1" ht="12.75">
      <c r="A70" s="21"/>
      <c r="B70" s="51" t="s">
        <v>61</v>
      </c>
      <c r="C70" s="33"/>
      <c r="D70" s="38"/>
      <c r="E70" s="33"/>
      <c r="F70" s="55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  <c r="FO70" s="77"/>
      <c r="FP70" s="77"/>
      <c r="FQ70" s="77"/>
      <c r="FR70" s="77"/>
      <c r="FS70" s="77"/>
      <c r="FT70" s="77"/>
      <c r="FU70" s="77"/>
      <c r="FV70" s="77"/>
      <c r="FW70" s="77"/>
      <c r="FX70" s="77"/>
      <c r="FY70" s="77"/>
      <c r="FZ70" s="77"/>
      <c r="GA70" s="77"/>
      <c r="GB70" s="77"/>
      <c r="GC70" s="77"/>
      <c r="GD70" s="77"/>
      <c r="GE70" s="77"/>
      <c r="GF70" s="77"/>
      <c r="GG70" s="77"/>
      <c r="GH70" s="77"/>
      <c r="GI70" s="77"/>
      <c r="GJ70" s="77"/>
      <c r="GK70" s="77"/>
      <c r="GL70" s="77"/>
      <c r="GM70" s="77"/>
      <c r="GN70" s="77"/>
      <c r="GO70" s="77"/>
      <c r="GP70" s="77"/>
      <c r="GQ70" s="77"/>
      <c r="GR70" s="77"/>
      <c r="GS70" s="77"/>
      <c r="GT70" s="77"/>
      <c r="GU70" s="77"/>
      <c r="GV70" s="77"/>
      <c r="GW70" s="77"/>
      <c r="GX70" s="77"/>
      <c r="GY70" s="77"/>
      <c r="GZ70" s="77"/>
      <c r="HA70" s="77"/>
      <c r="HB70" s="77"/>
      <c r="HC70" s="77"/>
      <c r="HD70" s="77"/>
      <c r="HE70" s="77"/>
      <c r="HF70" s="77"/>
      <c r="HG70" s="77"/>
      <c r="HH70" s="77"/>
      <c r="HI70" s="77"/>
      <c r="HJ70" s="77"/>
      <c r="HK70" s="77"/>
      <c r="HL70" s="77"/>
      <c r="HM70" s="77"/>
      <c r="HN70" s="77"/>
      <c r="HO70" s="77"/>
      <c r="HP70" s="77"/>
      <c r="HQ70" s="77"/>
      <c r="HR70" s="77"/>
      <c r="HS70" s="77"/>
      <c r="HT70" s="77"/>
      <c r="HU70" s="77"/>
      <c r="HV70" s="77"/>
      <c r="HW70" s="77"/>
      <c r="HX70" s="77"/>
      <c r="HY70" s="77"/>
      <c r="HZ70" s="77"/>
      <c r="IA70" s="77"/>
      <c r="IB70" s="77"/>
      <c r="IC70" s="77"/>
      <c r="ID70" s="77"/>
      <c r="IE70" s="77"/>
      <c r="IF70" s="77"/>
      <c r="IG70" s="77"/>
      <c r="IH70" s="77"/>
      <c r="II70" s="77"/>
      <c r="IJ70" s="77"/>
      <c r="IK70" s="77"/>
      <c r="IL70" s="77"/>
      <c r="IM70" s="77"/>
      <c r="IN70" s="77"/>
      <c r="IO70" s="77"/>
      <c r="IP70" s="77"/>
      <c r="IQ70" s="77"/>
      <c r="IR70" s="77"/>
      <c r="IS70" s="77"/>
      <c r="IT70" s="77"/>
      <c r="IU70" s="77"/>
      <c r="IV70" s="77"/>
    </row>
    <row r="71" spans="1:256" s="82" customFormat="1" ht="12.75">
      <c r="A71" s="53">
        <v>85295</v>
      </c>
      <c r="B71" s="92" t="s">
        <v>73</v>
      </c>
      <c r="C71" s="54">
        <f>SUM(C72:C83)</f>
        <v>133252</v>
      </c>
      <c r="D71" s="95">
        <f>SUM(D72:D83)</f>
        <v>17179</v>
      </c>
      <c r="E71" s="54">
        <f>SUM(E72:E83)</f>
        <v>17179.06</v>
      </c>
      <c r="F71" s="56">
        <f aca="true" t="shared" si="5" ref="F71:F81">SUM(C71-D71+E71)</f>
        <v>133252.06</v>
      </c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  <c r="FO71" s="77"/>
      <c r="FP71" s="77"/>
      <c r="FQ71" s="77"/>
      <c r="FR71" s="77"/>
      <c r="FS71" s="77"/>
      <c r="FT71" s="77"/>
      <c r="FU71" s="77"/>
      <c r="FV71" s="77"/>
      <c r="FW71" s="77"/>
      <c r="FX71" s="77"/>
      <c r="FY71" s="77"/>
      <c r="FZ71" s="77"/>
      <c r="GA71" s="77"/>
      <c r="GB71" s="77"/>
      <c r="GC71" s="77"/>
      <c r="GD71" s="77"/>
      <c r="GE71" s="77"/>
      <c r="GF71" s="77"/>
      <c r="GG71" s="77"/>
      <c r="GH71" s="77"/>
      <c r="GI71" s="77"/>
      <c r="GJ71" s="77"/>
      <c r="GK71" s="77"/>
      <c r="GL71" s="77"/>
      <c r="GM71" s="77"/>
      <c r="GN71" s="77"/>
      <c r="GO71" s="77"/>
      <c r="GP71" s="77"/>
      <c r="GQ71" s="77"/>
      <c r="GR71" s="77"/>
      <c r="GS71" s="77"/>
      <c r="GT71" s="77"/>
      <c r="GU71" s="77"/>
      <c r="GV71" s="77"/>
      <c r="GW71" s="77"/>
      <c r="GX71" s="77"/>
      <c r="GY71" s="77"/>
      <c r="GZ71" s="77"/>
      <c r="HA71" s="77"/>
      <c r="HB71" s="77"/>
      <c r="HC71" s="77"/>
      <c r="HD71" s="77"/>
      <c r="HE71" s="77"/>
      <c r="HF71" s="77"/>
      <c r="HG71" s="77"/>
      <c r="HH71" s="77"/>
      <c r="HI71" s="77"/>
      <c r="HJ71" s="77"/>
      <c r="HK71" s="77"/>
      <c r="HL71" s="77"/>
      <c r="HM71" s="77"/>
      <c r="HN71" s="77"/>
      <c r="HO71" s="77"/>
      <c r="HP71" s="77"/>
      <c r="HQ71" s="77"/>
      <c r="HR71" s="77"/>
      <c r="HS71" s="77"/>
      <c r="HT71" s="77"/>
      <c r="HU71" s="77"/>
      <c r="HV71" s="77"/>
      <c r="HW71" s="77"/>
      <c r="HX71" s="77"/>
      <c r="HY71" s="77"/>
      <c r="HZ71" s="77"/>
      <c r="IA71" s="77"/>
      <c r="IB71" s="77"/>
      <c r="IC71" s="77"/>
      <c r="ID71" s="77"/>
      <c r="IE71" s="77"/>
      <c r="IF71" s="77"/>
      <c r="IG71" s="77"/>
      <c r="IH71" s="77"/>
      <c r="II71" s="77"/>
      <c r="IJ71" s="77"/>
      <c r="IK71" s="77"/>
      <c r="IL71" s="77"/>
      <c r="IM71" s="77"/>
      <c r="IN71" s="77"/>
      <c r="IO71" s="77"/>
      <c r="IP71" s="77"/>
      <c r="IQ71" s="77"/>
      <c r="IR71" s="77"/>
      <c r="IS71" s="77"/>
      <c r="IT71" s="77"/>
      <c r="IU71" s="77"/>
      <c r="IV71" s="77"/>
    </row>
    <row r="72" spans="1:256" s="82" customFormat="1" ht="12.75">
      <c r="A72" s="19">
        <v>3037</v>
      </c>
      <c r="B72" s="84" t="s">
        <v>74</v>
      </c>
      <c r="C72" s="48">
        <v>20995</v>
      </c>
      <c r="D72" s="49">
        <v>2143</v>
      </c>
      <c r="E72" s="48"/>
      <c r="F72" s="55">
        <f t="shared" si="5"/>
        <v>18852</v>
      </c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  <c r="FV72" s="77"/>
      <c r="FW72" s="77"/>
      <c r="FX72" s="77"/>
      <c r="FY72" s="77"/>
      <c r="FZ72" s="77"/>
      <c r="GA72" s="77"/>
      <c r="GB72" s="77"/>
      <c r="GC72" s="77"/>
      <c r="GD72" s="77"/>
      <c r="GE72" s="77"/>
      <c r="GF72" s="77"/>
      <c r="GG72" s="77"/>
      <c r="GH72" s="77"/>
      <c r="GI72" s="77"/>
      <c r="GJ72" s="77"/>
      <c r="GK72" s="77"/>
      <c r="GL72" s="77"/>
      <c r="GM72" s="77"/>
      <c r="GN72" s="77"/>
      <c r="GO72" s="77"/>
      <c r="GP72" s="77"/>
      <c r="GQ72" s="77"/>
      <c r="GR72" s="77"/>
      <c r="GS72" s="77"/>
      <c r="GT72" s="77"/>
      <c r="GU72" s="77"/>
      <c r="GV72" s="77"/>
      <c r="GW72" s="77"/>
      <c r="GX72" s="77"/>
      <c r="GY72" s="77"/>
      <c r="GZ72" s="77"/>
      <c r="HA72" s="77"/>
      <c r="HB72" s="77"/>
      <c r="HC72" s="77"/>
      <c r="HD72" s="77"/>
      <c r="HE72" s="77"/>
      <c r="HF72" s="77"/>
      <c r="HG72" s="77"/>
      <c r="HH72" s="77"/>
      <c r="HI72" s="77"/>
      <c r="HJ72" s="77"/>
      <c r="HK72" s="77"/>
      <c r="HL72" s="77"/>
      <c r="HM72" s="77"/>
      <c r="HN72" s="77"/>
      <c r="HO72" s="77"/>
      <c r="HP72" s="77"/>
      <c r="HQ72" s="77"/>
      <c r="HR72" s="77"/>
      <c r="HS72" s="77"/>
      <c r="HT72" s="77"/>
      <c r="HU72" s="77"/>
      <c r="HV72" s="77"/>
      <c r="HW72" s="77"/>
      <c r="HX72" s="77"/>
      <c r="HY72" s="77"/>
      <c r="HZ72" s="77"/>
      <c r="IA72" s="77"/>
      <c r="IB72" s="77"/>
      <c r="IC72" s="77"/>
      <c r="ID72" s="77"/>
      <c r="IE72" s="77"/>
      <c r="IF72" s="77"/>
      <c r="IG72" s="77"/>
      <c r="IH72" s="77"/>
      <c r="II72" s="77"/>
      <c r="IJ72" s="77"/>
      <c r="IK72" s="77"/>
      <c r="IL72" s="77"/>
      <c r="IM72" s="77"/>
      <c r="IN72" s="77"/>
      <c r="IO72" s="77"/>
      <c r="IP72" s="77"/>
      <c r="IQ72" s="77"/>
      <c r="IR72" s="77"/>
      <c r="IS72" s="77"/>
      <c r="IT72" s="77"/>
      <c r="IU72" s="77"/>
      <c r="IV72" s="77"/>
    </row>
    <row r="73" spans="1:256" s="82" customFormat="1" ht="12.75">
      <c r="A73" s="19">
        <v>4017</v>
      </c>
      <c r="B73" s="84" t="s">
        <v>29</v>
      </c>
      <c r="C73" s="48">
        <v>61458</v>
      </c>
      <c r="D73" s="49">
        <v>11656.69</v>
      </c>
      <c r="E73" s="48"/>
      <c r="F73" s="52">
        <f t="shared" si="5"/>
        <v>49801.31</v>
      </c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  <c r="FO73" s="77"/>
      <c r="FP73" s="77"/>
      <c r="FQ73" s="77"/>
      <c r="FR73" s="77"/>
      <c r="FS73" s="77"/>
      <c r="FT73" s="77"/>
      <c r="FU73" s="77"/>
      <c r="FV73" s="77"/>
      <c r="FW73" s="77"/>
      <c r="FX73" s="77"/>
      <c r="FY73" s="77"/>
      <c r="FZ73" s="77"/>
      <c r="GA73" s="77"/>
      <c r="GB73" s="77"/>
      <c r="GC73" s="77"/>
      <c r="GD73" s="77"/>
      <c r="GE73" s="77"/>
      <c r="GF73" s="77"/>
      <c r="GG73" s="77"/>
      <c r="GH73" s="77"/>
      <c r="GI73" s="77"/>
      <c r="GJ73" s="77"/>
      <c r="GK73" s="77"/>
      <c r="GL73" s="77"/>
      <c r="GM73" s="77"/>
      <c r="GN73" s="77"/>
      <c r="GO73" s="77"/>
      <c r="GP73" s="77"/>
      <c r="GQ73" s="77"/>
      <c r="GR73" s="77"/>
      <c r="GS73" s="77"/>
      <c r="GT73" s="77"/>
      <c r="GU73" s="77"/>
      <c r="GV73" s="77"/>
      <c r="GW73" s="77"/>
      <c r="GX73" s="77"/>
      <c r="GY73" s="77"/>
      <c r="GZ73" s="77"/>
      <c r="HA73" s="77"/>
      <c r="HB73" s="77"/>
      <c r="HC73" s="77"/>
      <c r="HD73" s="77"/>
      <c r="HE73" s="77"/>
      <c r="HF73" s="77"/>
      <c r="HG73" s="77"/>
      <c r="HH73" s="77"/>
      <c r="HI73" s="77"/>
      <c r="HJ73" s="77"/>
      <c r="HK73" s="77"/>
      <c r="HL73" s="77"/>
      <c r="HM73" s="77"/>
      <c r="HN73" s="77"/>
      <c r="HO73" s="77"/>
      <c r="HP73" s="77"/>
      <c r="HQ73" s="77"/>
      <c r="HR73" s="77"/>
      <c r="HS73" s="77"/>
      <c r="HT73" s="77"/>
      <c r="HU73" s="77"/>
      <c r="HV73" s="77"/>
      <c r="HW73" s="77"/>
      <c r="HX73" s="77"/>
      <c r="HY73" s="77"/>
      <c r="HZ73" s="77"/>
      <c r="IA73" s="77"/>
      <c r="IB73" s="77"/>
      <c r="IC73" s="77"/>
      <c r="ID73" s="77"/>
      <c r="IE73" s="77"/>
      <c r="IF73" s="77"/>
      <c r="IG73" s="77"/>
      <c r="IH73" s="77"/>
      <c r="II73" s="77"/>
      <c r="IJ73" s="77"/>
      <c r="IK73" s="77"/>
      <c r="IL73" s="77"/>
      <c r="IM73" s="77"/>
      <c r="IN73" s="77"/>
      <c r="IO73" s="77"/>
      <c r="IP73" s="77"/>
      <c r="IQ73" s="77"/>
      <c r="IR73" s="77"/>
      <c r="IS73" s="77"/>
      <c r="IT73" s="77"/>
      <c r="IU73" s="77"/>
      <c r="IV73" s="77"/>
    </row>
    <row r="74" spans="1:256" s="82" customFormat="1" ht="12.75">
      <c r="A74" s="19">
        <v>4019</v>
      </c>
      <c r="B74" s="84" t="s">
        <v>29</v>
      </c>
      <c r="C74" s="48">
        <v>0</v>
      </c>
      <c r="D74" s="49"/>
      <c r="E74" s="48">
        <v>1.62</v>
      </c>
      <c r="F74" s="52">
        <f t="shared" si="5"/>
        <v>1.62</v>
      </c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  <c r="FO74" s="77"/>
      <c r="FP74" s="77"/>
      <c r="FQ74" s="77"/>
      <c r="FR74" s="77"/>
      <c r="FS74" s="77"/>
      <c r="FT74" s="77"/>
      <c r="FU74" s="77"/>
      <c r="FV74" s="77"/>
      <c r="FW74" s="77"/>
      <c r="FX74" s="77"/>
      <c r="FY74" s="77"/>
      <c r="FZ74" s="77"/>
      <c r="GA74" s="77"/>
      <c r="GB74" s="77"/>
      <c r="GC74" s="77"/>
      <c r="GD74" s="77"/>
      <c r="GE74" s="77"/>
      <c r="GF74" s="77"/>
      <c r="GG74" s="77"/>
      <c r="GH74" s="77"/>
      <c r="GI74" s="77"/>
      <c r="GJ74" s="77"/>
      <c r="GK74" s="77"/>
      <c r="GL74" s="77"/>
      <c r="GM74" s="77"/>
      <c r="GN74" s="77"/>
      <c r="GO74" s="77"/>
      <c r="GP74" s="77"/>
      <c r="GQ74" s="77"/>
      <c r="GR74" s="77"/>
      <c r="GS74" s="77"/>
      <c r="GT74" s="77"/>
      <c r="GU74" s="77"/>
      <c r="GV74" s="77"/>
      <c r="GW74" s="77"/>
      <c r="GX74" s="77"/>
      <c r="GY74" s="77"/>
      <c r="GZ74" s="77"/>
      <c r="HA74" s="77"/>
      <c r="HB74" s="77"/>
      <c r="HC74" s="77"/>
      <c r="HD74" s="77"/>
      <c r="HE74" s="77"/>
      <c r="HF74" s="77"/>
      <c r="HG74" s="77"/>
      <c r="HH74" s="77"/>
      <c r="HI74" s="77"/>
      <c r="HJ74" s="77"/>
      <c r="HK74" s="77"/>
      <c r="HL74" s="77"/>
      <c r="HM74" s="77"/>
      <c r="HN74" s="77"/>
      <c r="HO74" s="77"/>
      <c r="HP74" s="77"/>
      <c r="HQ74" s="77"/>
      <c r="HR74" s="77"/>
      <c r="HS74" s="77"/>
      <c r="HT74" s="77"/>
      <c r="HU74" s="77"/>
      <c r="HV74" s="77"/>
      <c r="HW74" s="77"/>
      <c r="HX74" s="77"/>
      <c r="HY74" s="77"/>
      <c r="HZ74" s="77"/>
      <c r="IA74" s="77"/>
      <c r="IB74" s="77"/>
      <c r="IC74" s="77"/>
      <c r="ID74" s="77"/>
      <c r="IE74" s="77"/>
      <c r="IF74" s="77"/>
      <c r="IG74" s="77"/>
      <c r="IH74" s="77"/>
      <c r="II74" s="77"/>
      <c r="IJ74" s="77"/>
      <c r="IK74" s="77"/>
      <c r="IL74" s="77"/>
      <c r="IM74" s="77"/>
      <c r="IN74" s="77"/>
      <c r="IO74" s="77"/>
      <c r="IP74" s="77"/>
      <c r="IQ74" s="77"/>
      <c r="IR74" s="77"/>
      <c r="IS74" s="77"/>
      <c r="IT74" s="77"/>
      <c r="IU74" s="77"/>
      <c r="IV74" s="77"/>
    </row>
    <row r="75" spans="1:256" s="82" customFormat="1" ht="12.75">
      <c r="A75" s="19">
        <v>4117</v>
      </c>
      <c r="B75" s="84" t="s">
        <v>23</v>
      </c>
      <c r="C75" s="48">
        <v>9817</v>
      </c>
      <c r="D75" s="49">
        <v>1888.56</v>
      </c>
      <c r="E75" s="48"/>
      <c r="F75" s="52">
        <f t="shared" si="5"/>
        <v>7928.4400000000005</v>
      </c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  <c r="FW75" s="77"/>
      <c r="FX75" s="77"/>
      <c r="FY75" s="77"/>
      <c r="FZ75" s="77"/>
      <c r="GA75" s="77"/>
      <c r="GB75" s="77"/>
      <c r="GC75" s="77"/>
      <c r="GD75" s="77"/>
      <c r="GE75" s="77"/>
      <c r="GF75" s="77"/>
      <c r="GG75" s="77"/>
      <c r="GH75" s="77"/>
      <c r="GI75" s="77"/>
      <c r="GJ75" s="77"/>
      <c r="GK75" s="77"/>
      <c r="GL75" s="77"/>
      <c r="GM75" s="77"/>
      <c r="GN75" s="77"/>
      <c r="GO75" s="77"/>
      <c r="GP75" s="77"/>
      <c r="GQ75" s="77"/>
      <c r="GR75" s="77"/>
      <c r="GS75" s="77"/>
      <c r="GT75" s="77"/>
      <c r="GU75" s="77"/>
      <c r="GV75" s="77"/>
      <c r="GW75" s="77"/>
      <c r="GX75" s="77"/>
      <c r="GY75" s="77"/>
      <c r="GZ75" s="77"/>
      <c r="HA75" s="77"/>
      <c r="HB75" s="77"/>
      <c r="HC75" s="77"/>
      <c r="HD75" s="77"/>
      <c r="HE75" s="77"/>
      <c r="HF75" s="77"/>
      <c r="HG75" s="77"/>
      <c r="HH75" s="77"/>
      <c r="HI75" s="77"/>
      <c r="HJ75" s="77"/>
      <c r="HK75" s="77"/>
      <c r="HL75" s="77"/>
      <c r="HM75" s="77"/>
      <c r="HN75" s="77"/>
      <c r="HO75" s="77"/>
      <c r="HP75" s="77"/>
      <c r="HQ75" s="77"/>
      <c r="HR75" s="77"/>
      <c r="HS75" s="77"/>
      <c r="HT75" s="77"/>
      <c r="HU75" s="77"/>
      <c r="HV75" s="77"/>
      <c r="HW75" s="77"/>
      <c r="HX75" s="77"/>
      <c r="HY75" s="77"/>
      <c r="HZ75" s="77"/>
      <c r="IA75" s="77"/>
      <c r="IB75" s="77"/>
      <c r="IC75" s="77"/>
      <c r="ID75" s="77"/>
      <c r="IE75" s="77"/>
      <c r="IF75" s="77"/>
      <c r="IG75" s="77"/>
      <c r="IH75" s="77"/>
      <c r="II75" s="77"/>
      <c r="IJ75" s="77"/>
      <c r="IK75" s="77"/>
      <c r="IL75" s="77"/>
      <c r="IM75" s="77"/>
      <c r="IN75" s="77"/>
      <c r="IO75" s="77"/>
      <c r="IP75" s="77"/>
      <c r="IQ75" s="77"/>
      <c r="IR75" s="77"/>
      <c r="IS75" s="77"/>
      <c r="IT75" s="77"/>
      <c r="IU75" s="77"/>
      <c r="IV75" s="77"/>
    </row>
    <row r="76" spans="1:256" s="82" customFormat="1" ht="12.75">
      <c r="A76" s="19">
        <v>4127</v>
      </c>
      <c r="B76" s="84" t="s">
        <v>53</v>
      </c>
      <c r="C76" s="48">
        <v>1033</v>
      </c>
      <c r="D76" s="49">
        <v>127.6</v>
      </c>
      <c r="E76" s="48"/>
      <c r="F76" s="52">
        <f t="shared" si="5"/>
        <v>905.4</v>
      </c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  <c r="FO76" s="77"/>
      <c r="FP76" s="77"/>
      <c r="FQ76" s="77"/>
      <c r="FR76" s="77"/>
      <c r="FS76" s="77"/>
      <c r="FT76" s="77"/>
      <c r="FU76" s="77"/>
      <c r="FV76" s="77"/>
      <c r="FW76" s="77"/>
      <c r="FX76" s="77"/>
      <c r="FY76" s="77"/>
      <c r="FZ76" s="77"/>
      <c r="GA76" s="77"/>
      <c r="GB76" s="77"/>
      <c r="GC76" s="77"/>
      <c r="GD76" s="77"/>
      <c r="GE76" s="77"/>
      <c r="GF76" s="77"/>
      <c r="GG76" s="77"/>
      <c r="GH76" s="77"/>
      <c r="GI76" s="77"/>
      <c r="GJ76" s="77"/>
      <c r="GK76" s="77"/>
      <c r="GL76" s="77"/>
      <c r="GM76" s="77"/>
      <c r="GN76" s="77"/>
      <c r="GO76" s="77"/>
      <c r="GP76" s="77"/>
      <c r="GQ76" s="77"/>
      <c r="GR76" s="77"/>
      <c r="GS76" s="77"/>
      <c r="GT76" s="77"/>
      <c r="GU76" s="77"/>
      <c r="GV76" s="77"/>
      <c r="GW76" s="77"/>
      <c r="GX76" s="77"/>
      <c r="GY76" s="77"/>
      <c r="GZ76" s="77"/>
      <c r="HA76" s="77"/>
      <c r="HB76" s="77"/>
      <c r="HC76" s="77"/>
      <c r="HD76" s="77"/>
      <c r="HE76" s="77"/>
      <c r="HF76" s="77"/>
      <c r="HG76" s="77"/>
      <c r="HH76" s="77"/>
      <c r="HI76" s="77"/>
      <c r="HJ76" s="77"/>
      <c r="HK76" s="77"/>
      <c r="HL76" s="77"/>
      <c r="HM76" s="77"/>
      <c r="HN76" s="77"/>
      <c r="HO76" s="77"/>
      <c r="HP76" s="77"/>
      <c r="HQ76" s="77"/>
      <c r="HR76" s="77"/>
      <c r="HS76" s="77"/>
      <c r="HT76" s="77"/>
      <c r="HU76" s="77"/>
      <c r="HV76" s="77"/>
      <c r="HW76" s="77"/>
      <c r="HX76" s="77"/>
      <c r="HY76" s="77"/>
      <c r="HZ76" s="77"/>
      <c r="IA76" s="77"/>
      <c r="IB76" s="77"/>
      <c r="IC76" s="77"/>
      <c r="ID76" s="77"/>
      <c r="IE76" s="77"/>
      <c r="IF76" s="77"/>
      <c r="IG76" s="77"/>
      <c r="IH76" s="77"/>
      <c r="II76" s="77"/>
      <c r="IJ76" s="77"/>
      <c r="IK76" s="77"/>
      <c r="IL76" s="77"/>
      <c r="IM76" s="77"/>
      <c r="IN76" s="77"/>
      <c r="IO76" s="77"/>
      <c r="IP76" s="77"/>
      <c r="IQ76" s="77"/>
      <c r="IR76" s="77"/>
      <c r="IS76" s="77"/>
      <c r="IT76" s="77"/>
      <c r="IU76" s="77"/>
      <c r="IV76" s="77"/>
    </row>
    <row r="77" spans="1:256" s="82" customFormat="1" ht="12.75">
      <c r="A77" s="19">
        <v>4210</v>
      </c>
      <c r="B77" s="84" t="s">
        <v>33</v>
      </c>
      <c r="C77" s="48">
        <v>10625</v>
      </c>
      <c r="D77" s="49">
        <v>1363.15</v>
      </c>
      <c r="E77" s="48"/>
      <c r="F77" s="52">
        <f t="shared" si="5"/>
        <v>9261.85</v>
      </c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  <c r="IU77" s="77"/>
      <c r="IV77" s="77"/>
    </row>
    <row r="78" spans="1:256" s="82" customFormat="1" ht="12.75">
      <c r="A78" s="19">
        <v>4307</v>
      </c>
      <c r="B78" s="84" t="s">
        <v>26</v>
      </c>
      <c r="C78" s="48">
        <v>29324</v>
      </c>
      <c r="D78" s="49"/>
      <c r="E78" s="48">
        <v>7713.67</v>
      </c>
      <c r="F78" s="52">
        <f t="shared" si="5"/>
        <v>37037.67</v>
      </c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  <c r="IU78" s="77"/>
      <c r="IV78" s="77"/>
    </row>
    <row r="79" spans="1:256" s="82" customFormat="1" ht="12.75">
      <c r="A79" s="19">
        <v>4309</v>
      </c>
      <c r="B79" s="84" t="s">
        <v>26</v>
      </c>
      <c r="C79" s="48">
        <v>0</v>
      </c>
      <c r="D79" s="49"/>
      <c r="E79" s="48">
        <v>6773.59</v>
      </c>
      <c r="F79" s="52">
        <f t="shared" si="5"/>
        <v>6773.59</v>
      </c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  <c r="FO79" s="77"/>
      <c r="FP79" s="77"/>
      <c r="FQ79" s="77"/>
      <c r="FR79" s="77"/>
      <c r="FS79" s="77"/>
      <c r="FT79" s="77"/>
      <c r="FU79" s="77"/>
      <c r="FV79" s="77"/>
      <c r="FW79" s="77"/>
      <c r="FX79" s="77"/>
      <c r="FY79" s="77"/>
      <c r="FZ79" s="77"/>
      <c r="GA79" s="77"/>
      <c r="GB79" s="77"/>
      <c r="GC79" s="77"/>
      <c r="GD79" s="77"/>
      <c r="GE79" s="77"/>
      <c r="GF79" s="77"/>
      <c r="GG79" s="77"/>
      <c r="GH79" s="77"/>
      <c r="GI79" s="77"/>
      <c r="GJ79" s="77"/>
      <c r="GK79" s="77"/>
      <c r="GL79" s="77"/>
      <c r="GM79" s="77"/>
      <c r="GN79" s="77"/>
      <c r="GO79" s="77"/>
      <c r="GP79" s="77"/>
      <c r="GQ79" s="77"/>
      <c r="GR79" s="77"/>
      <c r="GS79" s="77"/>
      <c r="GT79" s="77"/>
      <c r="GU79" s="77"/>
      <c r="GV79" s="77"/>
      <c r="GW79" s="77"/>
      <c r="GX79" s="77"/>
      <c r="GY79" s="77"/>
      <c r="GZ79" s="77"/>
      <c r="HA79" s="77"/>
      <c r="HB79" s="77"/>
      <c r="HC79" s="77"/>
      <c r="HD79" s="77"/>
      <c r="HE79" s="77"/>
      <c r="HF79" s="77"/>
      <c r="HG79" s="77"/>
      <c r="HH79" s="77"/>
      <c r="HI79" s="77"/>
      <c r="HJ79" s="77"/>
      <c r="HK79" s="77"/>
      <c r="HL79" s="77"/>
      <c r="HM79" s="77"/>
      <c r="HN79" s="77"/>
      <c r="HO79" s="77"/>
      <c r="HP79" s="77"/>
      <c r="HQ79" s="77"/>
      <c r="HR79" s="77"/>
      <c r="HS79" s="77"/>
      <c r="HT79" s="77"/>
      <c r="HU79" s="77"/>
      <c r="HV79" s="77"/>
      <c r="HW79" s="77"/>
      <c r="HX79" s="77"/>
      <c r="HY79" s="77"/>
      <c r="HZ79" s="77"/>
      <c r="IA79" s="77"/>
      <c r="IB79" s="77"/>
      <c r="IC79" s="77"/>
      <c r="ID79" s="77"/>
      <c r="IE79" s="77"/>
      <c r="IF79" s="77"/>
      <c r="IG79" s="77"/>
      <c r="IH79" s="77"/>
      <c r="II79" s="77"/>
      <c r="IJ79" s="77"/>
      <c r="IK79" s="77"/>
      <c r="IL79" s="77"/>
      <c r="IM79" s="77"/>
      <c r="IN79" s="77"/>
      <c r="IO79" s="77"/>
      <c r="IP79" s="77"/>
      <c r="IQ79" s="77"/>
      <c r="IR79" s="77"/>
      <c r="IS79" s="77"/>
      <c r="IT79" s="77"/>
      <c r="IU79" s="77"/>
      <c r="IV79" s="77"/>
    </row>
    <row r="80" spans="1:256" s="82" customFormat="1" ht="12.75">
      <c r="A80" s="19">
        <v>4440</v>
      </c>
      <c r="B80" s="84" t="s">
        <v>37</v>
      </c>
      <c r="C80" s="48">
        <v>0</v>
      </c>
      <c r="D80" s="49"/>
      <c r="E80" s="48">
        <v>861.82</v>
      </c>
      <c r="F80" s="52">
        <f t="shared" si="5"/>
        <v>861.82</v>
      </c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  <c r="FO80" s="77"/>
      <c r="FP80" s="77"/>
      <c r="FQ80" s="77"/>
      <c r="FR80" s="77"/>
      <c r="FS80" s="77"/>
      <c r="FT80" s="77"/>
      <c r="FU80" s="77"/>
      <c r="FV80" s="77"/>
      <c r="FW80" s="77"/>
      <c r="FX80" s="77"/>
      <c r="FY80" s="77"/>
      <c r="FZ80" s="77"/>
      <c r="GA80" s="77"/>
      <c r="GB80" s="77"/>
      <c r="GC80" s="77"/>
      <c r="GD80" s="77"/>
      <c r="GE80" s="77"/>
      <c r="GF80" s="77"/>
      <c r="GG80" s="77"/>
      <c r="GH80" s="77"/>
      <c r="GI80" s="77"/>
      <c r="GJ80" s="77"/>
      <c r="GK80" s="77"/>
      <c r="GL80" s="77"/>
      <c r="GM80" s="77"/>
      <c r="GN80" s="77"/>
      <c r="GO80" s="77"/>
      <c r="GP80" s="77"/>
      <c r="GQ80" s="77"/>
      <c r="GR80" s="77"/>
      <c r="GS80" s="77"/>
      <c r="GT80" s="77"/>
      <c r="GU80" s="77"/>
      <c r="GV80" s="77"/>
      <c r="GW80" s="77"/>
      <c r="GX80" s="77"/>
      <c r="GY80" s="77"/>
      <c r="GZ80" s="77"/>
      <c r="HA80" s="77"/>
      <c r="HB80" s="77"/>
      <c r="HC80" s="77"/>
      <c r="HD80" s="77"/>
      <c r="HE80" s="77"/>
      <c r="HF80" s="77"/>
      <c r="HG80" s="77"/>
      <c r="HH80" s="77"/>
      <c r="HI80" s="77"/>
      <c r="HJ80" s="77"/>
      <c r="HK80" s="77"/>
      <c r="HL80" s="77"/>
      <c r="HM80" s="77"/>
      <c r="HN80" s="77"/>
      <c r="HO80" s="77"/>
      <c r="HP80" s="77"/>
      <c r="HQ80" s="77"/>
      <c r="HR80" s="77"/>
      <c r="HS80" s="77"/>
      <c r="HT80" s="77"/>
      <c r="HU80" s="77"/>
      <c r="HV80" s="77"/>
      <c r="HW80" s="77"/>
      <c r="HX80" s="77"/>
      <c r="HY80" s="77"/>
      <c r="HZ80" s="77"/>
      <c r="IA80" s="77"/>
      <c r="IB80" s="77"/>
      <c r="IC80" s="77"/>
      <c r="ID80" s="77"/>
      <c r="IE80" s="77"/>
      <c r="IF80" s="77"/>
      <c r="IG80" s="77"/>
      <c r="IH80" s="77"/>
      <c r="II80" s="77"/>
      <c r="IJ80" s="77"/>
      <c r="IK80" s="77"/>
      <c r="IL80" s="77"/>
      <c r="IM80" s="77"/>
      <c r="IN80" s="77"/>
      <c r="IO80" s="77"/>
      <c r="IP80" s="77"/>
      <c r="IQ80" s="77"/>
      <c r="IR80" s="77"/>
      <c r="IS80" s="77"/>
      <c r="IT80" s="77"/>
      <c r="IU80" s="77"/>
      <c r="IV80" s="77"/>
    </row>
    <row r="81" spans="1:256" s="82" customFormat="1" ht="12.75">
      <c r="A81" s="42">
        <v>4747</v>
      </c>
      <c r="B81" s="63" t="s">
        <v>57</v>
      </c>
      <c r="C81" s="57">
        <v>0</v>
      </c>
      <c r="D81" s="43"/>
      <c r="E81" s="57">
        <v>59.5</v>
      </c>
      <c r="F81" s="58">
        <f t="shared" si="5"/>
        <v>59.5</v>
      </c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  <c r="FO81" s="77"/>
      <c r="FP81" s="77"/>
      <c r="FQ81" s="77"/>
      <c r="FR81" s="77"/>
      <c r="FS81" s="77"/>
      <c r="FT81" s="77"/>
      <c r="FU81" s="77"/>
      <c r="FV81" s="77"/>
      <c r="FW81" s="77"/>
      <c r="FX81" s="77"/>
      <c r="FY81" s="77"/>
      <c r="FZ81" s="77"/>
      <c r="GA81" s="77"/>
      <c r="GB81" s="77"/>
      <c r="GC81" s="77"/>
      <c r="GD81" s="77"/>
      <c r="GE81" s="77"/>
      <c r="GF81" s="77"/>
      <c r="GG81" s="77"/>
      <c r="GH81" s="77"/>
      <c r="GI81" s="77"/>
      <c r="GJ81" s="77"/>
      <c r="GK81" s="77"/>
      <c r="GL81" s="77"/>
      <c r="GM81" s="77"/>
      <c r="GN81" s="77"/>
      <c r="GO81" s="77"/>
      <c r="GP81" s="77"/>
      <c r="GQ81" s="77"/>
      <c r="GR81" s="77"/>
      <c r="GS81" s="77"/>
      <c r="GT81" s="77"/>
      <c r="GU81" s="77"/>
      <c r="GV81" s="77"/>
      <c r="GW81" s="77"/>
      <c r="GX81" s="77"/>
      <c r="GY81" s="77"/>
      <c r="GZ81" s="77"/>
      <c r="HA81" s="77"/>
      <c r="HB81" s="77"/>
      <c r="HC81" s="77"/>
      <c r="HD81" s="77"/>
      <c r="HE81" s="77"/>
      <c r="HF81" s="77"/>
      <c r="HG81" s="77"/>
      <c r="HH81" s="77"/>
      <c r="HI81" s="77"/>
      <c r="HJ81" s="77"/>
      <c r="HK81" s="77"/>
      <c r="HL81" s="77"/>
      <c r="HM81" s="77"/>
      <c r="HN81" s="77"/>
      <c r="HO81" s="77"/>
      <c r="HP81" s="77"/>
      <c r="HQ81" s="77"/>
      <c r="HR81" s="77"/>
      <c r="HS81" s="77"/>
      <c r="HT81" s="77"/>
      <c r="HU81" s="77"/>
      <c r="HV81" s="77"/>
      <c r="HW81" s="77"/>
      <c r="HX81" s="77"/>
      <c r="HY81" s="77"/>
      <c r="HZ81" s="77"/>
      <c r="IA81" s="77"/>
      <c r="IB81" s="77"/>
      <c r="IC81" s="77"/>
      <c r="ID81" s="77"/>
      <c r="IE81" s="77"/>
      <c r="IF81" s="77"/>
      <c r="IG81" s="77"/>
      <c r="IH81" s="77"/>
      <c r="II81" s="77"/>
      <c r="IJ81" s="77"/>
      <c r="IK81" s="77"/>
      <c r="IL81" s="77"/>
      <c r="IM81" s="77"/>
      <c r="IN81" s="77"/>
      <c r="IO81" s="77"/>
      <c r="IP81" s="77"/>
      <c r="IQ81" s="77"/>
      <c r="IR81" s="77"/>
      <c r="IS81" s="77"/>
      <c r="IT81" s="77"/>
      <c r="IU81" s="77"/>
      <c r="IV81" s="77"/>
    </row>
    <row r="82" spans="1:256" s="82" customFormat="1" ht="12.75">
      <c r="A82" s="21"/>
      <c r="B82" s="51" t="s">
        <v>58</v>
      </c>
      <c r="C82" s="33"/>
      <c r="D82" s="38"/>
      <c r="E82" s="33"/>
      <c r="F82" s="55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  <c r="FO82" s="77"/>
      <c r="FP82" s="77"/>
      <c r="FQ82" s="77"/>
      <c r="FR82" s="77"/>
      <c r="FS82" s="77"/>
      <c r="FT82" s="77"/>
      <c r="FU82" s="77"/>
      <c r="FV82" s="77"/>
      <c r="FW82" s="77"/>
      <c r="FX82" s="77"/>
      <c r="FY82" s="77"/>
      <c r="FZ82" s="77"/>
      <c r="GA82" s="77"/>
      <c r="GB82" s="77"/>
      <c r="GC82" s="77"/>
      <c r="GD82" s="77"/>
      <c r="GE82" s="77"/>
      <c r="GF82" s="77"/>
      <c r="GG82" s="77"/>
      <c r="GH82" s="77"/>
      <c r="GI82" s="77"/>
      <c r="GJ82" s="77"/>
      <c r="GK82" s="77"/>
      <c r="GL82" s="77"/>
      <c r="GM82" s="77"/>
      <c r="GN82" s="77"/>
      <c r="GO82" s="77"/>
      <c r="GP82" s="77"/>
      <c r="GQ82" s="77"/>
      <c r="GR82" s="77"/>
      <c r="GS82" s="77"/>
      <c r="GT82" s="77"/>
      <c r="GU82" s="77"/>
      <c r="GV82" s="77"/>
      <c r="GW82" s="77"/>
      <c r="GX82" s="77"/>
      <c r="GY82" s="77"/>
      <c r="GZ82" s="77"/>
      <c r="HA82" s="77"/>
      <c r="HB82" s="77"/>
      <c r="HC82" s="77"/>
      <c r="HD82" s="77"/>
      <c r="HE82" s="77"/>
      <c r="HF82" s="77"/>
      <c r="HG82" s="77"/>
      <c r="HH82" s="77"/>
      <c r="HI82" s="77"/>
      <c r="HJ82" s="77"/>
      <c r="HK82" s="77"/>
      <c r="HL82" s="77"/>
      <c r="HM82" s="77"/>
      <c r="HN82" s="77"/>
      <c r="HO82" s="77"/>
      <c r="HP82" s="77"/>
      <c r="HQ82" s="77"/>
      <c r="HR82" s="77"/>
      <c r="HS82" s="77"/>
      <c r="HT82" s="77"/>
      <c r="HU82" s="77"/>
      <c r="HV82" s="77"/>
      <c r="HW82" s="77"/>
      <c r="HX82" s="77"/>
      <c r="HY82" s="77"/>
      <c r="HZ82" s="77"/>
      <c r="IA82" s="77"/>
      <c r="IB82" s="77"/>
      <c r="IC82" s="77"/>
      <c r="ID82" s="77"/>
      <c r="IE82" s="77"/>
      <c r="IF82" s="77"/>
      <c r="IG82" s="77"/>
      <c r="IH82" s="77"/>
      <c r="II82" s="77"/>
      <c r="IJ82" s="77"/>
      <c r="IK82" s="77"/>
      <c r="IL82" s="77"/>
      <c r="IM82" s="77"/>
      <c r="IN82" s="77"/>
      <c r="IO82" s="77"/>
      <c r="IP82" s="77"/>
      <c r="IQ82" s="77"/>
      <c r="IR82" s="77"/>
      <c r="IS82" s="77"/>
      <c r="IT82" s="77"/>
      <c r="IU82" s="77"/>
      <c r="IV82" s="77"/>
    </row>
    <row r="83" spans="1:256" s="82" customFormat="1" ht="13.5" thickBot="1">
      <c r="A83" s="102">
        <v>4757</v>
      </c>
      <c r="B83" s="98" t="s">
        <v>40</v>
      </c>
      <c r="C83" s="103">
        <v>0</v>
      </c>
      <c r="D83" s="99"/>
      <c r="E83" s="103">
        <v>1768.86</v>
      </c>
      <c r="F83" s="104">
        <f>SUM(C83-D83+E83)</f>
        <v>1768.86</v>
      </c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  <c r="FO83" s="77"/>
      <c r="FP83" s="77"/>
      <c r="FQ83" s="77"/>
      <c r="FR83" s="77"/>
      <c r="FS83" s="77"/>
      <c r="FT83" s="77"/>
      <c r="FU83" s="77"/>
      <c r="FV83" s="77"/>
      <c r="FW83" s="77"/>
      <c r="FX83" s="77"/>
      <c r="FY83" s="77"/>
      <c r="FZ83" s="77"/>
      <c r="GA83" s="77"/>
      <c r="GB83" s="77"/>
      <c r="GC83" s="77"/>
      <c r="GD83" s="77"/>
      <c r="GE83" s="77"/>
      <c r="GF83" s="77"/>
      <c r="GG83" s="77"/>
      <c r="GH83" s="77"/>
      <c r="GI83" s="77"/>
      <c r="GJ83" s="77"/>
      <c r="GK83" s="77"/>
      <c r="GL83" s="77"/>
      <c r="GM83" s="77"/>
      <c r="GN83" s="77"/>
      <c r="GO83" s="77"/>
      <c r="GP83" s="77"/>
      <c r="GQ83" s="77"/>
      <c r="GR83" s="77"/>
      <c r="GS83" s="77"/>
      <c r="GT83" s="77"/>
      <c r="GU83" s="77"/>
      <c r="GV83" s="77"/>
      <c r="GW83" s="77"/>
      <c r="GX83" s="77"/>
      <c r="GY83" s="77"/>
      <c r="GZ83" s="77"/>
      <c r="HA83" s="77"/>
      <c r="HB83" s="77"/>
      <c r="HC83" s="77"/>
      <c r="HD83" s="77"/>
      <c r="HE83" s="77"/>
      <c r="HF83" s="77"/>
      <c r="HG83" s="77"/>
      <c r="HH83" s="77"/>
      <c r="HI83" s="77"/>
      <c r="HJ83" s="77"/>
      <c r="HK83" s="77"/>
      <c r="HL83" s="77"/>
      <c r="HM83" s="77"/>
      <c r="HN83" s="77"/>
      <c r="HO83" s="77"/>
      <c r="HP83" s="77"/>
      <c r="HQ83" s="77"/>
      <c r="HR83" s="77"/>
      <c r="HS83" s="77"/>
      <c r="HT83" s="77"/>
      <c r="HU83" s="77"/>
      <c r="HV83" s="77"/>
      <c r="HW83" s="77"/>
      <c r="HX83" s="77"/>
      <c r="HY83" s="77"/>
      <c r="HZ83" s="77"/>
      <c r="IA83" s="77"/>
      <c r="IB83" s="77"/>
      <c r="IC83" s="77"/>
      <c r="ID83" s="77"/>
      <c r="IE83" s="77"/>
      <c r="IF83" s="77"/>
      <c r="IG83" s="77"/>
      <c r="IH83" s="77"/>
      <c r="II83" s="77"/>
      <c r="IJ83" s="77"/>
      <c r="IK83" s="77"/>
      <c r="IL83" s="77"/>
      <c r="IM83" s="77"/>
      <c r="IN83" s="77"/>
      <c r="IO83" s="77"/>
      <c r="IP83" s="77"/>
      <c r="IQ83" s="77"/>
      <c r="IR83" s="77"/>
      <c r="IS83" s="77"/>
      <c r="IT83" s="77"/>
      <c r="IU83" s="77"/>
      <c r="IV83" s="77"/>
    </row>
    <row r="84" spans="1:256" s="79" customFormat="1" ht="13.5" thickBot="1">
      <c r="A84" s="34">
        <v>900</v>
      </c>
      <c r="B84" s="64" t="s">
        <v>30</v>
      </c>
      <c r="C84" s="29">
        <f>SUM(C85)</f>
        <v>57900</v>
      </c>
      <c r="D84" s="101">
        <f>SUM(D85)</f>
        <v>10000</v>
      </c>
      <c r="E84" s="29">
        <f>SUM(E85)</f>
        <v>10000</v>
      </c>
      <c r="F84" s="39">
        <f>SUM(C84-D84+E84)</f>
        <v>57900</v>
      </c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</row>
    <row r="85" spans="1:6" s="76" customFormat="1" ht="12.75">
      <c r="A85" s="81">
        <v>90019</v>
      </c>
      <c r="B85" s="100" t="s">
        <v>31</v>
      </c>
      <c r="C85" s="80">
        <f>SUM(C87:C90)</f>
        <v>57900</v>
      </c>
      <c r="D85" s="93">
        <f>SUM(D87:D90)</f>
        <v>10000</v>
      </c>
      <c r="E85" s="80">
        <f>SUM(E87:E90)</f>
        <v>10000</v>
      </c>
      <c r="F85" s="58">
        <f>SUM(C85-D85+E85)</f>
        <v>57900</v>
      </c>
    </row>
    <row r="86" spans="1:6" s="22" customFormat="1" ht="12.75">
      <c r="A86" s="21"/>
      <c r="B86" s="92" t="s">
        <v>32</v>
      </c>
      <c r="C86" s="33"/>
      <c r="D86" s="38"/>
      <c r="E86" s="33"/>
      <c r="F86" s="55"/>
    </row>
    <row r="87" spans="1:6" ht="12.75">
      <c r="A87" s="42">
        <v>2310</v>
      </c>
      <c r="B87" s="63" t="s">
        <v>75</v>
      </c>
      <c r="C87" s="57">
        <v>0</v>
      </c>
      <c r="D87" s="43"/>
      <c r="E87" s="57">
        <v>10000</v>
      </c>
      <c r="F87" s="58">
        <f>SUM(C87-D87+E87)</f>
        <v>10000</v>
      </c>
    </row>
    <row r="88" spans="1:6" ht="12.75">
      <c r="A88" s="42"/>
      <c r="B88" s="63" t="s">
        <v>76</v>
      </c>
      <c r="C88" s="57"/>
      <c r="D88" s="43"/>
      <c r="E88" s="57"/>
      <c r="F88" s="58"/>
    </row>
    <row r="89" spans="1:6" ht="12.75">
      <c r="A89" s="21"/>
      <c r="B89" s="51" t="s">
        <v>77</v>
      </c>
      <c r="C89" s="33"/>
      <c r="D89" s="38"/>
      <c r="E89" s="33"/>
      <c r="F89" s="55"/>
    </row>
    <row r="90" spans="1:6" ht="13.5" thickBot="1">
      <c r="A90" s="88">
        <v>4300</v>
      </c>
      <c r="B90" s="51" t="s">
        <v>26</v>
      </c>
      <c r="C90" s="89">
        <v>57900</v>
      </c>
      <c r="D90" s="38">
        <v>10000</v>
      </c>
      <c r="E90" s="89"/>
      <c r="F90" s="91">
        <f>SUM(C90-D90+E90)</f>
        <v>47900</v>
      </c>
    </row>
    <row r="91" spans="1:6" s="22" customFormat="1" ht="15.75" customHeight="1" thickBot="1">
      <c r="A91" s="105" t="s">
        <v>15</v>
      </c>
      <c r="B91" s="106"/>
      <c r="C91" s="45" t="s">
        <v>16</v>
      </c>
      <c r="D91" s="46">
        <f>SUM(D14,D21,D30,D52,D55,D84)</f>
        <v>225384.32</v>
      </c>
      <c r="E91" s="46">
        <f>SUM(E14,E21,E30,E52,E55,E84)</f>
        <v>235384.38</v>
      </c>
      <c r="F91" s="47" t="s">
        <v>16</v>
      </c>
    </row>
    <row r="92" spans="2:5" s="20" customFormat="1" ht="12.75">
      <c r="B92" s="23" t="s">
        <v>18</v>
      </c>
      <c r="C92" s="24" t="s">
        <v>20</v>
      </c>
      <c r="D92" s="40">
        <v>114337.32</v>
      </c>
      <c r="E92" s="41">
        <v>186522.38</v>
      </c>
    </row>
    <row r="93" spans="2:5" s="25" customFormat="1" ht="13.5" thickBot="1">
      <c r="B93" s="26" t="s">
        <v>19</v>
      </c>
      <c r="C93" s="27" t="s">
        <v>20</v>
      </c>
      <c r="D93" s="35">
        <v>111047</v>
      </c>
      <c r="E93" s="36">
        <v>48862</v>
      </c>
    </row>
    <row r="94" ht="12.75">
      <c r="B94" t="s">
        <v>41</v>
      </c>
    </row>
  </sheetData>
  <mergeCells count="7">
    <mergeCell ref="A91:B91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2010-08-19T06:29:46Z</cp:lastPrinted>
  <dcterms:created xsi:type="dcterms:W3CDTF">2006-02-10T11:32:31Z</dcterms:created>
  <dcterms:modified xsi:type="dcterms:W3CDTF">2010-08-19T06:30:15Z</dcterms:modified>
  <cp:category/>
  <cp:version/>
  <cp:contentType/>
  <cp:contentStatus/>
</cp:coreProperties>
</file>