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<sst xmlns="http://schemas.openxmlformats.org/spreadsheetml/2006/main" count="96" uniqueCount="78">
  <si>
    <t>Rozdział</t>
  </si>
  <si>
    <t>Dział</t>
  </si>
  <si>
    <t>Wyszczególnienie</t>
  </si>
  <si>
    <t>Plan</t>
  </si>
  <si>
    <t>dotychczasowy</t>
  </si>
  <si>
    <t>Zmiany w planie</t>
  </si>
  <si>
    <t>zmniejszenia</t>
  </si>
  <si>
    <t>zwiększenia</t>
  </si>
  <si>
    <t>po zmianach</t>
  </si>
  <si>
    <t>1.</t>
  </si>
  <si>
    <t>2.</t>
  </si>
  <si>
    <t>3.</t>
  </si>
  <si>
    <t>4.</t>
  </si>
  <si>
    <t>5.</t>
  </si>
  <si>
    <t>6.</t>
  </si>
  <si>
    <t>Razem</t>
  </si>
  <si>
    <t>X</t>
  </si>
  <si>
    <t>Paragraf</t>
  </si>
  <si>
    <t>z tego: wydatki bieżące w wysokości</t>
  </si>
  <si>
    <t>wydatki majątkowe w wysokości</t>
  </si>
  <si>
    <t>x</t>
  </si>
  <si>
    <t xml:space="preserve">                                                   Załącznik nr 3</t>
  </si>
  <si>
    <t>ZMIANY PLANU WYDATKÓW BUDŻETU POWIATU NA 2010 ROK</t>
  </si>
  <si>
    <t>Składki na ubezpieczenia społeczne</t>
  </si>
  <si>
    <t>Składki na Fundusz Pracy</t>
  </si>
  <si>
    <t>Transport i łączność</t>
  </si>
  <si>
    <t>Drogi publiczne powiatowe</t>
  </si>
  <si>
    <t>Zakup usług pozostałych</t>
  </si>
  <si>
    <t>Wydatki inwestycyjne jednostek budżetowych</t>
  </si>
  <si>
    <t>Działalność usługowa</t>
  </si>
  <si>
    <t>Nadzór budowlany</t>
  </si>
  <si>
    <t>Zakup energii</t>
  </si>
  <si>
    <t>Rózne rozliczenia</t>
  </si>
  <si>
    <t>Rezerwy ogólne i celowe</t>
  </si>
  <si>
    <t xml:space="preserve">Rezerwy </t>
  </si>
  <si>
    <t>Licea ogólnokształcące</t>
  </si>
  <si>
    <t>Oświata i wychowanie</t>
  </si>
  <si>
    <t>Wydatki osobowe niezaliczone do wynagrodzeń</t>
  </si>
  <si>
    <t>Szkoły zawodowe</t>
  </si>
  <si>
    <t>Zakup usług remontowych</t>
  </si>
  <si>
    <t>Wydatki inwestycyine jednostek budżetowych</t>
  </si>
  <si>
    <t>Dokształcanie i doskonalenie nauczycieli</t>
  </si>
  <si>
    <t>Szkolenie pracowników niebędących członkami korpusu słuzby</t>
  </si>
  <si>
    <t>cywilnej</t>
  </si>
  <si>
    <t>Podróże służbowe krajowe</t>
  </si>
  <si>
    <t>Wynagrodzenia osobowe pracowników</t>
  </si>
  <si>
    <t>Podatek od nieruchomości</t>
  </si>
  <si>
    <t>Pwpłaty jednostek na państwowy fundusz celowy</t>
  </si>
  <si>
    <t>Bezpieczeństwo publiczne i ochrona przeciwpożarowa</t>
  </si>
  <si>
    <t>Komendy powiatowe Państwowej Straży Pożarnej</t>
  </si>
  <si>
    <t>Obsługa papierów wartościowych, kredytów i pożyczek j.s.t</t>
  </si>
  <si>
    <t>Bosługa długu publicznego</t>
  </si>
  <si>
    <t>Gospodarka gruntami i nieruchomościami</t>
  </si>
  <si>
    <t>Gospodarka mieszkaniowa</t>
  </si>
  <si>
    <t>Wynagrodzenia bezosobowe</t>
  </si>
  <si>
    <t>Edukacyjna opieka wychowawcza</t>
  </si>
  <si>
    <t>Pozostała działalność</t>
  </si>
  <si>
    <t xml:space="preserve">Dotacja podmiotowa z budżetu dla niepublicznej jednostki </t>
  </si>
  <si>
    <t>systemu oswiaty</t>
  </si>
  <si>
    <t>Sporz:Elżbieta Szypulska</t>
  </si>
  <si>
    <t>Gospodarka komunalna i ochrona srodowiska</t>
  </si>
  <si>
    <t>Wpływy i wydatki związane z gromadzeniem środków z opłat i kar</t>
  </si>
  <si>
    <t>za korzystanie ze środowiska</t>
  </si>
  <si>
    <t>Rózne wydatki na rzecz osób fizycznych</t>
  </si>
  <si>
    <t>Komendy wojewódzkie Policji</t>
  </si>
  <si>
    <t>Zakup materiałów i wyposażenia</t>
  </si>
  <si>
    <t xml:space="preserve">Centra kształcenia ustawicznego i praktycznego oraz ośrodki </t>
  </si>
  <si>
    <t>dokształcania zawodowego</t>
  </si>
  <si>
    <t>Ochrona zdrowia</t>
  </si>
  <si>
    <t>Ratownictwo medyczne</t>
  </si>
  <si>
    <t>Dotacja celowa z budżetu dla pozostałych jednostek zaliczanych</t>
  </si>
  <si>
    <t>do sektora finansów publicznych</t>
  </si>
  <si>
    <t>Usuwanie skutków klęsk żywiołowych</t>
  </si>
  <si>
    <t>Dotacja celowa na pomoc finansową udzielaną miedzy jednostkami</t>
  </si>
  <si>
    <t>samorządu terytorialnego na dofinansowanie własnych zadań bież.</t>
  </si>
  <si>
    <t xml:space="preserve">                                                   do Uchwały Nr…../10 </t>
  </si>
  <si>
    <t>z dnia 23 czerwiec 2010 r.</t>
  </si>
  <si>
    <t xml:space="preserve">                                                    Rady Powiatu w Nidzicy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</si>
</sst>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4" fontId="2" fillId="0" borderId="1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0" fillId="0" borderId="20" xfId="0" applyNumberFormat="1" applyFont="1" applyBorder="1" applyAlignment="1">
      <alignment horizontal="center"/>
    </xf>
    <xf numFmtId="0" fontId="3" fillId="0" borderId="0" xfId="0" applyFont="1" applyAlignment="1">
      <alignment/>
    </xf>
    <xf numFmtId="4" fontId="0" fillId="0" borderId="21" xfId="0" applyNumberFormat="1" applyFont="1" applyBorder="1" applyAlignment="1">
      <alignment horizontal="center"/>
    </xf>
    <xf numFmtId="43" fontId="1" fillId="0" borderId="4" xfId="15" applyNumberFormat="1" applyFont="1" applyBorder="1" applyAlignment="1">
      <alignment/>
    </xf>
    <xf numFmtId="4" fontId="0" fillId="0" borderId="16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3" fontId="2" fillId="0" borderId="16" xfId="15" applyNumberFormat="1" applyFont="1" applyBorder="1" applyAlignment="1">
      <alignment/>
    </xf>
    <xf numFmtId="43" fontId="1" fillId="2" borderId="23" xfId="15" applyNumberFormat="1" applyFont="1" applyFill="1" applyBorder="1" applyAlignment="1">
      <alignment horizontal="center"/>
    </xf>
    <xf numFmtId="43" fontId="1" fillId="2" borderId="4" xfId="15" applyNumberFormat="1" applyFont="1" applyFill="1" applyBorder="1" applyAlignment="1">
      <alignment/>
    </xf>
    <xf numFmtId="43" fontId="1" fillId="2" borderId="4" xfId="15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4" fontId="0" fillId="0" borderId="24" xfId="0" applyNumberFormat="1" applyFont="1" applyBorder="1" applyAlignment="1">
      <alignment horizontal="center"/>
    </xf>
    <xf numFmtId="4" fontId="0" fillId="0" borderId="25" xfId="0" applyNumberFormat="1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3" fontId="0" fillId="0" borderId="14" xfId="15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4" fontId="2" fillId="0" borderId="15" xfId="0" applyNumberFormat="1" applyFont="1" applyBorder="1" applyAlignment="1">
      <alignment horizontal="center"/>
    </xf>
    <xf numFmtId="43" fontId="0" fillId="0" borderId="15" xfId="15" applyNumberFormat="1" applyFont="1" applyBorder="1" applyAlignment="1">
      <alignment/>
    </xf>
    <xf numFmtId="43" fontId="2" fillId="0" borderId="15" xfId="15" applyNumberFormat="1" applyFont="1" applyBorder="1" applyAlignment="1">
      <alignment/>
    </xf>
    <xf numFmtId="4" fontId="0" fillId="0" borderId="3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3" fontId="0" fillId="0" borderId="3" xfId="15" applyNumberFormat="1" applyFont="1" applyBorder="1" applyAlignment="1">
      <alignment/>
    </xf>
    <xf numFmtId="0" fontId="2" fillId="0" borderId="16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43" fontId="0" fillId="0" borderId="26" xfId="15" applyNumberFormat="1" applyFont="1" applyBorder="1" applyAlignment="1">
      <alignment/>
    </xf>
    <xf numFmtId="0" fontId="1" fillId="0" borderId="4" xfId="0" applyFont="1" applyBorder="1" applyAlignment="1">
      <alignment horizontal="left"/>
    </xf>
    <xf numFmtId="4" fontId="1" fillId="0" borderId="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26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24" xfId="0" applyNumberFormat="1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4" fontId="2" fillId="0" borderId="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3" fontId="2" fillId="0" borderId="3" xfId="15" applyNumberFormat="1" applyFont="1" applyBorder="1" applyAlignment="1">
      <alignment/>
    </xf>
    <xf numFmtId="0" fontId="1" fillId="0" borderId="5" xfId="0" applyFont="1" applyBorder="1" applyAlignment="1">
      <alignment/>
    </xf>
    <xf numFmtId="0" fontId="2" fillId="0" borderId="26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4" fontId="0" fillId="0" borderId="19" xfId="0" applyNumberFormat="1" applyFont="1" applyBorder="1" applyAlignment="1">
      <alignment horizontal="center"/>
    </xf>
    <xf numFmtId="43" fontId="0" fillId="0" borderId="18" xfId="15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0" fillId="0" borderId="27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7" xfId="0" applyFont="1" applyBorder="1" applyAlignment="1">
      <alignment/>
    </xf>
    <xf numFmtId="43" fontId="0" fillId="0" borderId="6" xfId="15" applyNumberFormat="1" applyFont="1" applyBorder="1" applyAlignment="1">
      <alignment/>
    </xf>
    <xf numFmtId="4" fontId="1" fillId="0" borderId="3" xfId="0" applyNumberFormat="1" applyFont="1" applyBorder="1" applyAlignment="1">
      <alignment horizontal="center"/>
    </xf>
    <xf numFmtId="43" fontId="1" fillId="0" borderId="6" xfId="15" applyNumberFormat="1" applyFont="1" applyBorder="1" applyAlignment="1">
      <alignment/>
    </xf>
    <xf numFmtId="43" fontId="2" fillId="0" borderId="14" xfId="15" applyNumberFormat="1" applyFont="1" applyBorder="1" applyAlignment="1">
      <alignment/>
    </xf>
    <xf numFmtId="43" fontId="2" fillId="0" borderId="18" xfId="15" applyNumberFormat="1" applyFont="1" applyBorder="1" applyAlignment="1">
      <alignment/>
    </xf>
    <xf numFmtId="4" fontId="2" fillId="0" borderId="6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29" xfId="0" applyBorder="1" applyAlignment="1">
      <alignment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4" fontId="2" fillId="0" borderId="21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4" fontId="2" fillId="0" borderId="11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4" fontId="0" fillId="0" borderId="30" xfId="0" applyNumberFormat="1" applyFon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1" fillId="2" borderId="23" xfId="0" applyFont="1" applyFill="1" applyBorder="1" applyAlignment="1">
      <alignment horizontal="right"/>
    </xf>
    <xf numFmtId="0" fontId="0" fillId="0" borderId="29" xfId="0" applyFont="1" applyBorder="1" applyAlignment="1">
      <alignment horizontal="right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3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8.8515625" style="0" customWidth="1"/>
    <col min="2" max="2" width="56.85156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6.140625" style="0" customWidth="1"/>
  </cols>
  <sheetData>
    <row r="1" spans="4:6" ht="12.75">
      <c r="D1" s="146" t="s">
        <v>21</v>
      </c>
      <c r="E1" s="146"/>
      <c r="F1" s="146"/>
    </row>
    <row r="2" spans="4:6" ht="12.75">
      <c r="D2" s="146" t="s">
        <v>75</v>
      </c>
      <c r="E2" s="146"/>
      <c r="F2" s="146"/>
    </row>
    <row r="3" spans="4:6" ht="12.75">
      <c r="D3" s="146" t="s">
        <v>77</v>
      </c>
      <c r="E3" s="146"/>
      <c r="F3" s="146"/>
    </row>
    <row r="4" spans="4:6" ht="12.75">
      <c r="D4" s="146" t="s">
        <v>76</v>
      </c>
      <c r="E4" s="146"/>
      <c r="F4" s="146"/>
    </row>
    <row r="5" spans="4:6" ht="12.75">
      <c r="D5" s="18"/>
      <c r="E5" s="37"/>
      <c r="F5" s="18"/>
    </row>
    <row r="6" spans="1:6" ht="15.75" customHeight="1">
      <c r="A6" s="147" t="s">
        <v>22</v>
      </c>
      <c r="B6" s="147"/>
      <c r="C6" s="147"/>
      <c r="D6" s="147"/>
      <c r="E6" s="147"/>
      <c r="F6" s="147"/>
    </row>
    <row r="7" spans="1:6" ht="13.5" thickBot="1">
      <c r="A7" s="12"/>
      <c r="B7" s="12"/>
      <c r="C7" s="12"/>
      <c r="D7" s="12"/>
      <c r="E7" s="12"/>
      <c r="F7" s="12"/>
    </row>
    <row r="8" spans="1:6" ht="12.75" hidden="1">
      <c r="A8" s="12"/>
      <c r="B8" s="12"/>
      <c r="C8" s="12"/>
      <c r="D8" s="12"/>
      <c r="E8" s="12"/>
      <c r="F8" s="12"/>
    </row>
    <row r="9" ht="13.5" hidden="1" thickBot="1"/>
    <row r="10" spans="1:6" ht="12.75">
      <c r="A10" s="3" t="s">
        <v>1</v>
      </c>
      <c r="B10" s="2"/>
      <c r="C10" s="10" t="s">
        <v>3</v>
      </c>
      <c r="D10" s="144" t="s">
        <v>5</v>
      </c>
      <c r="E10" s="145"/>
      <c r="F10" s="3" t="s">
        <v>3</v>
      </c>
    </row>
    <row r="11" spans="1:6" ht="12.75">
      <c r="A11" s="4" t="s">
        <v>0</v>
      </c>
      <c r="B11" s="1" t="s">
        <v>2</v>
      </c>
      <c r="C11" s="8" t="s">
        <v>4</v>
      </c>
      <c r="D11" s="16" t="s">
        <v>6</v>
      </c>
      <c r="E11" s="13" t="s">
        <v>7</v>
      </c>
      <c r="F11" s="4" t="s">
        <v>8</v>
      </c>
    </row>
    <row r="12" spans="1:6" ht="13.5" thickBot="1">
      <c r="A12" s="4" t="s">
        <v>17</v>
      </c>
      <c r="B12" s="1"/>
      <c r="C12" s="8"/>
      <c r="D12" s="17"/>
      <c r="E12" s="14"/>
      <c r="F12" s="11"/>
    </row>
    <row r="13" spans="1:6" ht="13.5" thickBot="1">
      <c r="A13" s="5" t="s">
        <v>9</v>
      </c>
      <c r="B13" s="6" t="s">
        <v>10</v>
      </c>
      <c r="C13" s="5" t="s">
        <v>11</v>
      </c>
      <c r="D13" s="9" t="s">
        <v>12</v>
      </c>
      <c r="E13" s="15" t="s">
        <v>13</v>
      </c>
      <c r="F13" s="7" t="s">
        <v>14</v>
      </c>
    </row>
    <row r="14" spans="1:6" ht="13.5" thickBot="1">
      <c r="A14" s="3">
        <v>600</v>
      </c>
      <c r="B14" s="2" t="s">
        <v>25</v>
      </c>
      <c r="C14" s="28">
        <f>SUM(C15,C44,C46)</f>
        <v>23091119.1</v>
      </c>
      <c r="D14" s="28">
        <f>SUM(D15)</f>
        <v>9935265.11</v>
      </c>
      <c r="E14" s="28">
        <f>SUM(E15)</f>
        <v>9515265.11</v>
      </c>
      <c r="F14" s="39">
        <f aca="true" t="shared" si="0" ref="F14:F28">SUM(C14-D14+E14)</f>
        <v>22671119.1</v>
      </c>
    </row>
    <row r="15" spans="1:6" ht="12.75">
      <c r="A15" s="30">
        <v>60014</v>
      </c>
      <c r="B15" s="31" t="s">
        <v>26</v>
      </c>
      <c r="C15" s="32">
        <f>SUM(C16:C24)</f>
        <v>19859776.18</v>
      </c>
      <c r="D15" s="32">
        <f>SUM(D16:D24)</f>
        <v>9935265.11</v>
      </c>
      <c r="E15" s="32">
        <f>SUM(E16:E24)</f>
        <v>9515265.11</v>
      </c>
      <c r="F15" s="44">
        <f t="shared" si="0"/>
        <v>19439776.18</v>
      </c>
    </row>
    <row r="16" spans="1:6" ht="12.75">
      <c r="A16" s="21">
        <v>4010</v>
      </c>
      <c r="B16" s="51" t="s">
        <v>45</v>
      </c>
      <c r="C16" s="33">
        <v>949560</v>
      </c>
      <c r="D16" s="38"/>
      <c r="E16" s="33">
        <v>11750</v>
      </c>
      <c r="F16" s="52">
        <f t="shared" si="0"/>
        <v>961310</v>
      </c>
    </row>
    <row r="17" spans="1:6" ht="12.75">
      <c r="A17" s="21">
        <v>4110</v>
      </c>
      <c r="B17" s="51" t="s">
        <v>23</v>
      </c>
      <c r="C17" s="33">
        <v>149820</v>
      </c>
      <c r="D17" s="38"/>
      <c r="E17" s="33">
        <v>1848</v>
      </c>
      <c r="F17" s="52">
        <f t="shared" si="0"/>
        <v>151668</v>
      </c>
    </row>
    <row r="18" spans="1:6" ht="12.75">
      <c r="A18" s="21">
        <v>4120</v>
      </c>
      <c r="B18" s="51" t="s">
        <v>24</v>
      </c>
      <c r="C18" s="33">
        <v>19900</v>
      </c>
      <c r="D18" s="38"/>
      <c r="E18" s="33">
        <v>245</v>
      </c>
      <c r="F18" s="52">
        <f t="shared" si="0"/>
        <v>20145</v>
      </c>
    </row>
    <row r="19" spans="1:6" ht="12.75">
      <c r="A19" s="42">
        <v>4270</v>
      </c>
      <c r="B19" s="68" t="s">
        <v>39</v>
      </c>
      <c r="C19" s="58">
        <v>1307000</v>
      </c>
      <c r="D19" s="43">
        <v>92500</v>
      </c>
      <c r="E19" s="58">
        <v>92500</v>
      </c>
      <c r="F19" s="52">
        <f t="shared" si="0"/>
        <v>1307000</v>
      </c>
    </row>
    <row r="20" spans="1:6" ht="12.75">
      <c r="A20" s="67">
        <v>4300</v>
      </c>
      <c r="B20" s="89" t="s">
        <v>27</v>
      </c>
      <c r="C20" s="69">
        <v>730100</v>
      </c>
      <c r="D20" s="70">
        <v>13843</v>
      </c>
      <c r="E20" s="69">
        <v>0</v>
      </c>
      <c r="F20" s="64">
        <f t="shared" si="0"/>
        <v>716257</v>
      </c>
    </row>
    <row r="21" spans="1:21" s="105" customFormat="1" ht="12.75">
      <c r="A21" s="19">
        <v>6050</v>
      </c>
      <c r="B21" s="62" t="s">
        <v>28</v>
      </c>
      <c r="C21" s="48">
        <v>3634000</v>
      </c>
      <c r="D21" s="49">
        <v>528032</v>
      </c>
      <c r="E21" s="48">
        <v>295000</v>
      </c>
      <c r="F21" s="117">
        <f t="shared" si="0"/>
        <v>3400968</v>
      </c>
      <c r="G21" s="107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</row>
    <row r="22" spans="1:21" ht="12.75">
      <c r="A22" s="42">
        <v>6057</v>
      </c>
      <c r="B22" s="63" t="s">
        <v>28</v>
      </c>
      <c r="C22" s="58"/>
      <c r="D22" s="43"/>
      <c r="E22" s="58">
        <v>9113922.11</v>
      </c>
      <c r="F22" s="60">
        <f t="shared" si="0"/>
        <v>9113922.11</v>
      </c>
      <c r="G22" s="107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</row>
    <row r="23" spans="1:25" s="105" customFormat="1" ht="12.75">
      <c r="A23" s="19">
        <v>6058</v>
      </c>
      <c r="B23" s="62" t="s">
        <v>28</v>
      </c>
      <c r="C23" s="48">
        <v>9113922.11</v>
      </c>
      <c r="D23" s="49">
        <v>9113922.11</v>
      </c>
      <c r="E23" s="48">
        <v>0</v>
      </c>
      <c r="F23" s="117">
        <f t="shared" si="0"/>
        <v>0</v>
      </c>
      <c r="G23" s="107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</row>
    <row r="24" spans="1:25" s="97" customFormat="1" ht="13.5" thickBot="1">
      <c r="A24" s="92">
        <v>6059</v>
      </c>
      <c r="B24" s="89" t="s">
        <v>28</v>
      </c>
      <c r="C24" s="94">
        <v>3955474.07</v>
      </c>
      <c r="D24" s="95">
        <v>186968</v>
      </c>
      <c r="E24" s="94"/>
      <c r="F24" s="118">
        <f t="shared" si="0"/>
        <v>3768506.07</v>
      </c>
      <c r="G24" s="107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</row>
    <row r="25" spans="1:7" s="110" customFormat="1" ht="13.5" thickBot="1">
      <c r="A25" s="4">
        <v>700</v>
      </c>
      <c r="B25" s="65" t="s">
        <v>53</v>
      </c>
      <c r="C25" s="115">
        <f aca="true" t="shared" si="1" ref="C25:E26">SUM(C26)</f>
        <v>13450</v>
      </c>
      <c r="D25" s="115">
        <f t="shared" si="1"/>
        <v>0</v>
      </c>
      <c r="E25" s="115">
        <f t="shared" si="1"/>
        <v>854</v>
      </c>
      <c r="F25" s="116">
        <f t="shared" si="0"/>
        <v>14304</v>
      </c>
      <c r="G25" s="109"/>
    </row>
    <row r="26" spans="1:25" s="91" customFormat="1" ht="12.75">
      <c r="A26" s="30">
        <v>70005</v>
      </c>
      <c r="B26" s="98" t="s">
        <v>52</v>
      </c>
      <c r="C26" s="32">
        <f t="shared" si="1"/>
        <v>13450</v>
      </c>
      <c r="D26" s="32">
        <f t="shared" si="1"/>
        <v>0</v>
      </c>
      <c r="E26" s="32">
        <f t="shared" si="1"/>
        <v>854</v>
      </c>
      <c r="F26" s="52">
        <f t="shared" si="0"/>
        <v>14304</v>
      </c>
      <c r="G26" s="111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</row>
    <row r="27" spans="1:25" ht="13.5" thickBot="1">
      <c r="A27" s="42">
        <v>4300</v>
      </c>
      <c r="B27" s="93" t="s">
        <v>27</v>
      </c>
      <c r="C27" s="58">
        <v>13450</v>
      </c>
      <c r="D27" s="43"/>
      <c r="E27" s="58">
        <v>854</v>
      </c>
      <c r="F27" s="52">
        <f t="shared" si="0"/>
        <v>14304</v>
      </c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</row>
    <row r="28" spans="1:25" ht="13.5" thickBot="1">
      <c r="A28" s="34">
        <v>710</v>
      </c>
      <c r="B28" s="65" t="s">
        <v>29</v>
      </c>
      <c r="C28" s="29">
        <f>SUM(C29)</f>
        <v>7438</v>
      </c>
      <c r="D28" s="66">
        <f>SUM(D29)</f>
        <v>485.91</v>
      </c>
      <c r="E28" s="29">
        <f>SUM(E31)</f>
        <v>485.91</v>
      </c>
      <c r="F28" s="39">
        <f t="shared" si="0"/>
        <v>7438</v>
      </c>
      <c r="G28" s="107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</row>
    <row r="29" spans="1:25" ht="12.75">
      <c r="A29" s="30">
        <v>71015</v>
      </c>
      <c r="B29" s="61" t="s">
        <v>30</v>
      </c>
      <c r="C29" s="32">
        <f>SUM(C30)</f>
        <v>7438</v>
      </c>
      <c r="D29" s="32">
        <f>SUM(D30)</f>
        <v>485.91</v>
      </c>
      <c r="E29" s="32"/>
      <c r="F29" s="44"/>
      <c r="G29" s="107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</row>
    <row r="30" spans="1:25" ht="12.75">
      <c r="A30" s="42">
        <v>4260</v>
      </c>
      <c r="B30" s="63" t="s">
        <v>31</v>
      </c>
      <c r="C30" s="58">
        <v>7438</v>
      </c>
      <c r="D30" s="43">
        <v>485.91</v>
      </c>
      <c r="E30" s="58"/>
      <c r="F30" s="64">
        <f aca="true" t="shared" si="2" ref="F30:F43">SUM(C30-D30+E30)</f>
        <v>6952.09</v>
      </c>
      <c r="G30" s="107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</row>
    <row r="31" spans="1:25" s="97" customFormat="1" ht="13.5" thickBot="1">
      <c r="A31" s="92">
        <v>4480</v>
      </c>
      <c r="B31" s="93" t="s">
        <v>46</v>
      </c>
      <c r="C31" s="94"/>
      <c r="D31" s="95"/>
      <c r="E31" s="94">
        <v>485.91</v>
      </c>
      <c r="F31" s="96">
        <f t="shared" si="2"/>
        <v>485.91</v>
      </c>
      <c r="G31" s="107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</row>
    <row r="32" spans="1:25" s="83" customFormat="1" ht="13.5" thickBot="1">
      <c r="A32" s="34">
        <v>754</v>
      </c>
      <c r="B32" s="65" t="s">
        <v>48</v>
      </c>
      <c r="C32" s="66">
        <f>SUM(C33:C35)</f>
        <v>39000</v>
      </c>
      <c r="D32" s="29">
        <f>SUM(D33:D35)</f>
        <v>0</v>
      </c>
      <c r="E32" s="66">
        <f>SUM(E33,E35,E37)</f>
        <v>21451.4</v>
      </c>
      <c r="F32" s="39">
        <f t="shared" si="2"/>
        <v>60451.4</v>
      </c>
      <c r="G32" s="109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</row>
    <row r="33" spans="1:25" s="77" customFormat="1" ht="12.75">
      <c r="A33" s="78">
        <v>75404</v>
      </c>
      <c r="B33" s="79" t="s">
        <v>64</v>
      </c>
      <c r="C33" s="81">
        <f>SUM(C34)</f>
        <v>0</v>
      </c>
      <c r="D33" s="80"/>
      <c r="E33" s="81">
        <f>SUM(E34)</f>
        <v>1000</v>
      </c>
      <c r="F33" s="52">
        <f t="shared" si="2"/>
        <v>1000</v>
      </c>
      <c r="G33" s="111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</row>
    <row r="34" spans="1:25" s="90" customFormat="1" ht="12.75">
      <c r="A34" s="67">
        <v>3000</v>
      </c>
      <c r="B34" s="89" t="s">
        <v>47</v>
      </c>
      <c r="C34" s="70"/>
      <c r="D34" s="69"/>
      <c r="E34" s="69">
        <v>1000</v>
      </c>
      <c r="F34" s="52">
        <f t="shared" si="2"/>
        <v>1000</v>
      </c>
      <c r="G34" s="113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</row>
    <row r="35" spans="1:25" s="88" customFormat="1" ht="12.75">
      <c r="A35" s="73">
        <v>75411</v>
      </c>
      <c r="B35" s="87" t="s">
        <v>49</v>
      </c>
      <c r="C35" s="75">
        <f>SUM(C36)</f>
        <v>39000</v>
      </c>
      <c r="D35" s="74"/>
      <c r="E35" s="75">
        <f>SUM(E36)</f>
        <v>451.4</v>
      </c>
      <c r="F35" s="52">
        <f t="shared" si="2"/>
        <v>39451.4</v>
      </c>
      <c r="G35" s="111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</row>
    <row r="36" spans="1:21" s="77" customFormat="1" ht="12.75">
      <c r="A36" s="78">
        <v>4300</v>
      </c>
      <c r="B36" s="89" t="s">
        <v>27</v>
      </c>
      <c r="C36" s="81">
        <v>39000</v>
      </c>
      <c r="D36" s="80"/>
      <c r="E36" s="80">
        <v>451.4</v>
      </c>
      <c r="F36" s="64">
        <f t="shared" si="2"/>
        <v>39451.4</v>
      </c>
      <c r="G36" s="111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s="77" customFormat="1" ht="12.75">
      <c r="A37" s="73">
        <v>75478</v>
      </c>
      <c r="B37" s="62" t="s">
        <v>72</v>
      </c>
      <c r="C37" s="75"/>
      <c r="D37" s="74"/>
      <c r="E37" s="74">
        <f>SUM(E38)</f>
        <v>20000</v>
      </c>
      <c r="F37" s="52">
        <f t="shared" si="2"/>
        <v>20000</v>
      </c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</row>
    <row r="38" spans="1:21" s="77" customFormat="1" ht="12.75">
      <c r="A38" s="67">
        <v>2710</v>
      </c>
      <c r="B38" s="89" t="s">
        <v>73</v>
      </c>
      <c r="C38" s="70"/>
      <c r="D38" s="69"/>
      <c r="E38" s="69">
        <v>20000</v>
      </c>
      <c r="F38" s="64">
        <f t="shared" si="2"/>
        <v>20000</v>
      </c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</row>
    <row r="39" spans="1:21" s="77" customFormat="1" ht="13.5" thickBot="1">
      <c r="A39" s="140"/>
      <c r="B39" s="139" t="s">
        <v>74</v>
      </c>
      <c r="C39" s="141"/>
      <c r="D39" s="135"/>
      <c r="E39" s="135"/>
      <c r="F39" s="114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</row>
    <row r="40" spans="1:21" s="83" customFormat="1" ht="13.5" thickBot="1">
      <c r="A40" s="34">
        <v>757</v>
      </c>
      <c r="B40" s="65" t="s">
        <v>51</v>
      </c>
      <c r="C40" s="66"/>
      <c r="D40" s="29"/>
      <c r="E40" s="29">
        <f>SUM(E41)</f>
        <v>250000</v>
      </c>
      <c r="F40" s="39">
        <f t="shared" si="2"/>
        <v>250000</v>
      </c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06"/>
      <c r="T40" s="106"/>
      <c r="U40" s="106"/>
    </row>
    <row r="41" spans="1:18" s="91" customFormat="1" ht="12.75">
      <c r="A41" s="30">
        <v>75702</v>
      </c>
      <c r="B41" s="61" t="s">
        <v>50</v>
      </c>
      <c r="C41" s="59"/>
      <c r="D41" s="32"/>
      <c r="E41" s="32">
        <f>SUM(E42)</f>
        <v>250000</v>
      </c>
      <c r="F41" s="52">
        <f t="shared" si="2"/>
        <v>250000</v>
      </c>
      <c r="G41" s="111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</row>
    <row r="42" spans="1:6" ht="13.5" thickBot="1">
      <c r="A42" s="42">
        <v>4300</v>
      </c>
      <c r="B42" s="62" t="s">
        <v>27</v>
      </c>
      <c r="C42" s="43"/>
      <c r="D42" s="58"/>
      <c r="E42" s="58">
        <v>250000</v>
      </c>
      <c r="F42" s="52">
        <f t="shared" si="2"/>
        <v>250000</v>
      </c>
    </row>
    <row r="43" spans="1:6" ht="13.5" thickBot="1">
      <c r="A43" s="34">
        <v>758</v>
      </c>
      <c r="B43" s="65" t="s">
        <v>32</v>
      </c>
      <c r="C43" s="66">
        <f>SUM(C44)</f>
        <v>214819</v>
      </c>
      <c r="D43" s="29">
        <f>SUM(D44)</f>
        <v>20451.4</v>
      </c>
      <c r="E43" s="29"/>
      <c r="F43" s="39">
        <f t="shared" si="2"/>
        <v>194367.6</v>
      </c>
    </row>
    <row r="44" spans="1:6" ht="12.75">
      <c r="A44" s="53">
        <v>75818</v>
      </c>
      <c r="B44" s="54" t="s">
        <v>33</v>
      </c>
      <c r="C44" s="55">
        <f>SUM(C45:C45)</f>
        <v>214819</v>
      </c>
      <c r="D44" s="55">
        <f>SUM(D45:D45)</f>
        <v>20451.4</v>
      </c>
      <c r="E44" s="55">
        <f>SUM(E45:E45)</f>
        <v>0</v>
      </c>
      <c r="F44" s="57">
        <f aca="true" t="shared" si="3" ref="F44:F69">SUM(C44-D44+E44)</f>
        <v>194367.6</v>
      </c>
    </row>
    <row r="45" spans="1:6" ht="13.5" thickBot="1">
      <c r="A45" s="67">
        <v>4810</v>
      </c>
      <c r="B45" s="68" t="s">
        <v>34</v>
      </c>
      <c r="C45" s="69">
        <v>214819</v>
      </c>
      <c r="D45" s="70">
        <v>20451.4</v>
      </c>
      <c r="E45" s="69">
        <v>0</v>
      </c>
      <c r="F45" s="64">
        <f t="shared" si="3"/>
        <v>194367.6</v>
      </c>
    </row>
    <row r="46" spans="1:6" ht="13.5" thickBot="1">
      <c r="A46" s="34">
        <v>801</v>
      </c>
      <c r="B46" s="71" t="s">
        <v>36</v>
      </c>
      <c r="C46" s="29">
        <f>SUM(C47:C53,C58,C61)</f>
        <v>3016523.92</v>
      </c>
      <c r="D46" s="29">
        <f>SUM(D47,D53,D58,D61)</f>
        <v>2102194.7800000003</v>
      </c>
      <c r="E46" s="29">
        <f>SUM(E47,E53,E58,E61)</f>
        <v>1088495</v>
      </c>
      <c r="F46" s="39">
        <f t="shared" si="3"/>
        <v>2002824.1399999997</v>
      </c>
    </row>
    <row r="47" spans="1:6" ht="12.75">
      <c r="A47" s="53">
        <v>80120</v>
      </c>
      <c r="B47" s="72" t="s">
        <v>35</v>
      </c>
      <c r="C47" s="55">
        <f>SUM(C48:C51)</f>
        <v>28664</v>
      </c>
      <c r="D47" s="55">
        <f>SUM(D48:D51)</f>
        <v>1500</v>
      </c>
      <c r="E47" s="55">
        <f>SUM(E48:E52)</f>
        <v>3300</v>
      </c>
      <c r="F47" s="57">
        <f t="shared" si="3"/>
        <v>30464</v>
      </c>
    </row>
    <row r="48" spans="1:6" ht="12.75">
      <c r="A48" s="19">
        <v>3020</v>
      </c>
      <c r="B48" s="62" t="s">
        <v>37</v>
      </c>
      <c r="C48" s="48">
        <v>18094</v>
      </c>
      <c r="D48" s="49">
        <v>1500</v>
      </c>
      <c r="E48" s="50"/>
      <c r="F48" s="52">
        <f t="shared" si="3"/>
        <v>16594</v>
      </c>
    </row>
    <row r="49" spans="1:6" ht="12.75">
      <c r="A49" s="19">
        <v>4170</v>
      </c>
      <c r="B49" s="51" t="s">
        <v>54</v>
      </c>
      <c r="C49" s="48">
        <v>770</v>
      </c>
      <c r="D49" s="49"/>
      <c r="E49" s="50">
        <v>1500</v>
      </c>
      <c r="F49" s="56"/>
    </row>
    <row r="50" spans="1:6" ht="12.75">
      <c r="A50" s="19">
        <v>4410</v>
      </c>
      <c r="B50" s="51" t="s">
        <v>44</v>
      </c>
      <c r="C50" s="48">
        <v>9800</v>
      </c>
      <c r="D50" s="49"/>
      <c r="E50" s="50">
        <v>1000</v>
      </c>
      <c r="F50" s="56"/>
    </row>
    <row r="51" spans="1:6" ht="12.75">
      <c r="A51" s="67">
        <v>4700</v>
      </c>
      <c r="B51" s="125" t="s">
        <v>42</v>
      </c>
      <c r="C51" s="69"/>
      <c r="D51" s="70"/>
      <c r="E51" s="100">
        <v>800</v>
      </c>
      <c r="F51" s="64"/>
    </row>
    <row r="52" spans="1:6" ht="12.75">
      <c r="A52" s="21"/>
      <c r="B52" s="51" t="s">
        <v>43</v>
      </c>
      <c r="C52" s="33"/>
      <c r="D52" s="38"/>
      <c r="E52" s="101"/>
      <c r="F52" s="56"/>
    </row>
    <row r="53" spans="1:6" s="77" customFormat="1" ht="12.75">
      <c r="A53" s="73">
        <v>80130</v>
      </c>
      <c r="B53" s="54" t="s">
        <v>38</v>
      </c>
      <c r="C53" s="74">
        <f>SUM(C54:C57)</f>
        <v>2832179.92</v>
      </c>
      <c r="D53" s="74">
        <f>SUM(D54:D57)</f>
        <v>2098894.7800000003</v>
      </c>
      <c r="E53" s="74">
        <f>SUM(E54:E56)</f>
        <v>1083995</v>
      </c>
      <c r="F53" s="57">
        <f t="shared" si="3"/>
        <v>1817280.1399999997</v>
      </c>
    </row>
    <row r="54" spans="1:6" s="77" customFormat="1" ht="12.75">
      <c r="A54" s="19">
        <v>4270</v>
      </c>
      <c r="B54" s="51" t="s">
        <v>39</v>
      </c>
      <c r="C54" s="48">
        <v>278879.92</v>
      </c>
      <c r="D54" s="49">
        <v>95594.78</v>
      </c>
      <c r="E54" s="50">
        <v>180761.88</v>
      </c>
      <c r="F54" s="52">
        <f t="shared" si="3"/>
        <v>364047.02</v>
      </c>
    </row>
    <row r="55" spans="1:6" s="77" customFormat="1" ht="12.75">
      <c r="A55" s="19">
        <v>6050</v>
      </c>
      <c r="B55" s="51" t="s">
        <v>40</v>
      </c>
      <c r="C55" s="48">
        <v>1000000</v>
      </c>
      <c r="D55" s="49">
        <v>450000</v>
      </c>
      <c r="E55" s="50">
        <v>903233.12</v>
      </c>
      <c r="F55" s="52">
        <f>SUM(C55-D55+E55)</f>
        <v>1453233.12</v>
      </c>
    </row>
    <row r="56" spans="1:6" s="77" customFormat="1" ht="12.75">
      <c r="A56" s="19">
        <v>6058</v>
      </c>
      <c r="B56" s="51" t="s">
        <v>40</v>
      </c>
      <c r="C56" s="48">
        <v>1320305</v>
      </c>
      <c r="D56" s="49">
        <v>1320305</v>
      </c>
      <c r="E56" s="50"/>
      <c r="F56" s="52">
        <f t="shared" si="3"/>
        <v>0</v>
      </c>
    </row>
    <row r="57" spans="1:6" s="77" customFormat="1" ht="12.75">
      <c r="A57" s="19">
        <v>6059</v>
      </c>
      <c r="B57" s="51" t="s">
        <v>40</v>
      </c>
      <c r="C57" s="48">
        <v>232995</v>
      </c>
      <c r="D57" s="49">
        <v>232995</v>
      </c>
      <c r="E57" s="50"/>
      <c r="F57" s="56"/>
    </row>
    <row r="58" spans="1:6" s="77" customFormat="1" ht="12.75">
      <c r="A58" s="84">
        <v>80140</v>
      </c>
      <c r="B58" s="99" t="s">
        <v>66</v>
      </c>
      <c r="C58" s="86">
        <f>SUM(C60)</f>
        <v>93100</v>
      </c>
      <c r="D58" s="86">
        <f>SUM(D60)</f>
        <v>0</v>
      </c>
      <c r="E58" s="86">
        <f>SUM(E60)</f>
        <v>1200</v>
      </c>
      <c r="F58" s="82">
        <f t="shared" si="3"/>
        <v>94300</v>
      </c>
    </row>
    <row r="59" spans="1:6" s="77" customFormat="1" ht="12.75">
      <c r="A59" s="53"/>
      <c r="B59" s="54" t="s">
        <v>67</v>
      </c>
      <c r="C59" s="55"/>
      <c r="D59" s="126"/>
      <c r="E59" s="127"/>
      <c r="F59" s="57"/>
    </row>
    <row r="60" spans="1:6" s="77" customFormat="1" ht="12.75">
      <c r="A60" s="19">
        <v>4210</v>
      </c>
      <c r="B60" s="51" t="s">
        <v>65</v>
      </c>
      <c r="C60" s="48">
        <v>93100</v>
      </c>
      <c r="D60" s="49"/>
      <c r="E60" s="50">
        <v>1200</v>
      </c>
      <c r="F60" s="52">
        <f>SUM(C60-D60+E60)</f>
        <v>94300</v>
      </c>
    </row>
    <row r="61" spans="1:6" s="77" customFormat="1" ht="12.75">
      <c r="A61" s="73">
        <v>80146</v>
      </c>
      <c r="B61" s="54" t="s">
        <v>41</v>
      </c>
      <c r="C61" s="74">
        <f>SUM(C62:C63)</f>
        <v>33916</v>
      </c>
      <c r="D61" s="74">
        <f>SUM(D62:D63)</f>
        <v>1800</v>
      </c>
      <c r="E61" s="74">
        <f>SUM(E62:E63)</f>
        <v>0</v>
      </c>
      <c r="F61" s="57">
        <f t="shared" si="3"/>
        <v>32116</v>
      </c>
    </row>
    <row r="62" spans="1:6" s="77" customFormat="1" ht="12.75">
      <c r="A62" s="73">
        <v>4410</v>
      </c>
      <c r="B62" s="54" t="s">
        <v>44</v>
      </c>
      <c r="C62" s="74">
        <v>8846</v>
      </c>
      <c r="D62" s="75">
        <v>1000</v>
      </c>
      <c r="E62" s="76"/>
      <c r="F62" s="52">
        <f t="shared" si="3"/>
        <v>7846</v>
      </c>
    </row>
    <row r="63" spans="1:6" s="77" customFormat="1" ht="12.75">
      <c r="A63" s="84">
        <v>4700</v>
      </c>
      <c r="B63" s="99" t="s">
        <v>42</v>
      </c>
      <c r="C63" s="86">
        <v>25070</v>
      </c>
      <c r="D63" s="85">
        <v>800</v>
      </c>
      <c r="E63" s="102"/>
      <c r="F63" s="64">
        <f t="shared" si="3"/>
        <v>24270</v>
      </c>
    </row>
    <row r="64" spans="1:6" s="77" customFormat="1" ht="13.5" thickBot="1">
      <c r="A64" s="129"/>
      <c r="B64" s="130" t="s">
        <v>43</v>
      </c>
      <c r="C64" s="119"/>
      <c r="D64" s="131"/>
      <c r="E64" s="132"/>
      <c r="F64" s="114"/>
    </row>
    <row r="65" spans="1:6" s="128" customFormat="1" ht="13.5" thickBot="1">
      <c r="A65" s="34">
        <v>851</v>
      </c>
      <c r="B65" s="71" t="s">
        <v>68</v>
      </c>
      <c r="C65" s="29">
        <f>SUM(C66)</f>
        <v>3693</v>
      </c>
      <c r="D65" s="29">
        <f>SUM(D66)</f>
        <v>0</v>
      </c>
      <c r="E65" s="29">
        <f>SUM(E66)</f>
        <v>1440</v>
      </c>
      <c r="F65" s="29">
        <f>SUM(F66)</f>
        <v>5133</v>
      </c>
    </row>
    <row r="66" spans="1:6" s="77" customFormat="1" ht="12.75">
      <c r="A66" s="30">
        <v>85141</v>
      </c>
      <c r="B66" s="31" t="s">
        <v>69</v>
      </c>
      <c r="C66" s="32">
        <f>SUM(C67)</f>
        <v>3693</v>
      </c>
      <c r="D66" s="32">
        <f>SUM(D67)</f>
        <v>0</v>
      </c>
      <c r="E66" s="32">
        <f>SUM(E67)</f>
        <v>1440</v>
      </c>
      <c r="F66" s="57">
        <f t="shared" si="3"/>
        <v>5133</v>
      </c>
    </row>
    <row r="67" spans="1:6" s="77" customFormat="1" ht="13.5" thickBot="1">
      <c r="A67" s="78">
        <v>4300</v>
      </c>
      <c r="B67" s="89" t="s">
        <v>27</v>
      </c>
      <c r="C67" s="80">
        <v>3693</v>
      </c>
      <c r="D67" s="81"/>
      <c r="E67" s="104">
        <v>1440</v>
      </c>
      <c r="F67" s="52">
        <f>SUM(C67-D67+E67)</f>
        <v>5133</v>
      </c>
    </row>
    <row r="68" spans="1:8" s="83" customFormat="1" ht="13.5" thickBot="1">
      <c r="A68" s="34">
        <v>854</v>
      </c>
      <c r="B68" s="71" t="s">
        <v>55</v>
      </c>
      <c r="C68" s="29">
        <f aca="true" t="shared" si="4" ref="C68:E69">SUM(C69)</f>
        <v>2238666</v>
      </c>
      <c r="D68" s="29">
        <f t="shared" si="4"/>
        <v>0</v>
      </c>
      <c r="E68" s="29">
        <f t="shared" si="4"/>
        <v>94394.78</v>
      </c>
      <c r="F68" s="39">
        <f t="shared" si="3"/>
        <v>2333060.78</v>
      </c>
      <c r="G68" s="109"/>
      <c r="H68" s="110"/>
    </row>
    <row r="69" spans="1:8" s="77" customFormat="1" ht="12.75">
      <c r="A69" s="53">
        <v>85495</v>
      </c>
      <c r="B69" s="54" t="s">
        <v>56</v>
      </c>
      <c r="C69" s="55">
        <f t="shared" si="4"/>
        <v>2238666</v>
      </c>
      <c r="D69" s="55">
        <f t="shared" si="4"/>
        <v>0</v>
      </c>
      <c r="E69" s="55">
        <f t="shared" si="4"/>
        <v>94394.78</v>
      </c>
      <c r="F69" s="57">
        <f t="shared" si="3"/>
        <v>2333060.78</v>
      </c>
      <c r="G69" s="111"/>
      <c r="H69" s="112"/>
    </row>
    <row r="70" spans="1:8" ht="12.75">
      <c r="A70" s="73">
        <v>2540</v>
      </c>
      <c r="B70" s="51" t="s">
        <v>57</v>
      </c>
      <c r="C70" s="74">
        <v>2238666</v>
      </c>
      <c r="D70" s="75"/>
      <c r="E70" s="76">
        <v>94394.78</v>
      </c>
      <c r="F70" s="52">
        <f>SUM(C70-D70+E70)</f>
        <v>2333060.78</v>
      </c>
      <c r="G70" s="107"/>
      <c r="H70" s="108"/>
    </row>
    <row r="71" spans="1:8" ht="13.5" thickBot="1">
      <c r="A71" s="103"/>
      <c r="B71" s="89" t="s">
        <v>58</v>
      </c>
      <c r="C71" s="104"/>
      <c r="D71" s="86"/>
      <c r="E71" s="104"/>
      <c r="F71" s="82"/>
      <c r="G71" s="107"/>
      <c r="H71" s="108"/>
    </row>
    <row r="72" spans="1:9" s="120" customFormat="1" ht="13.5" thickBot="1">
      <c r="A72" s="34">
        <v>900</v>
      </c>
      <c r="B72" s="65" t="s">
        <v>60</v>
      </c>
      <c r="C72" s="29">
        <f>SUM(C73)</f>
        <v>194000</v>
      </c>
      <c r="D72" s="29">
        <f>SUM(D73)</f>
        <v>95100</v>
      </c>
      <c r="E72" s="29">
        <f>SUM(E77)</f>
        <v>10000</v>
      </c>
      <c r="F72" s="39">
        <f>SUM(C72-D72+E72)</f>
        <v>108900</v>
      </c>
      <c r="G72" s="107"/>
      <c r="H72" s="108"/>
      <c r="I72" s="121"/>
    </row>
    <row r="73" spans="1:6" s="108" customFormat="1" ht="12.75">
      <c r="A73" s="123">
        <v>90019</v>
      </c>
      <c r="B73" s="124" t="s">
        <v>61</v>
      </c>
      <c r="C73" s="122">
        <f>SUM(C75:C76)</f>
        <v>194000</v>
      </c>
      <c r="D73" s="122">
        <f>SUM(D75:D76)</f>
        <v>95100</v>
      </c>
      <c r="E73" s="122">
        <f>SUM(E75:E76)</f>
        <v>0</v>
      </c>
      <c r="F73" s="122">
        <f>SUM(F75:F76)</f>
        <v>98900</v>
      </c>
    </row>
    <row r="74" spans="1:6" s="22" customFormat="1" ht="12.75">
      <c r="A74" s="42"/>
      <c r="B74" s="79" t="s">
        <v>62</v>
      </c>
      <c r="C74" s="58"/>
      <c r="D74" s="58"/>
      <c r="E74" s="58"/>
      <c r="F74" s="60"/>
    </row>
    <row r="75" spans="1:6" ht="12.75">
      <c r="A75" s="19">
        <v>3030</v>
      </c>
      <c r="B75" s="62" t="s">
        <v>63</v>
      </c>
      <c r="C75" s="48">
        <v>41000</v>
      </c>
      <c r="D75" s="48">
        <v>10000</v>
      </c>
      <c r="E75" s="48"/>
      <c r="F75" s="52">
        <f>SUM(C75-D75+E75)</f>
        <v>31000</v>
      </c>
    </row>
    <row r="76" spans="1:6" ht="12.75">
      <c r="A76" s="67">
        <v>4300</v>
      </c>
      <c r="B76" s="89" t="s">
        <v>27</v>
      </c>
      <c r="C76" s="69">
        <v>153000</v>
      </c>
      <c r="D76" s="69">
        <v>85100</v>
      </c>
      <c r="E76" s="69"/>
      <c r="F76" s="64">
        <f>SUM(C76-D76+E76)</f>
        <v>67900</v>
      </c>
    </row>
    <row r="77" spans="1:6" ht="12.75">
      <c r="A77" s="137">
        <v>90095</v>
      </c>
      <c r="B77" s="138" t="s">
        <v>56</v>
      </c>
      <c r="C77" s="102"/>
      <c r="D77" s="86"/>
      <c r="E77" s="86">
        <f>SUM(E78)</f>
        <v>10000</v>
      </c>
      <c r="F77" s="117">
        <f>SUM(C77-D77+E77)</f>
        <v>10000</v>
      </c>
    </row>
    <row r="78" spans="1:6" ht="12.75">
      <c r="A78" s="136">
        <v>2800</v>
      </c>
      <c r="B78" s="89" t="s">
        <v>70</v>
      </c>
      <c r="C78" s="100"/>
      <c r="D78" s="69"/>
      <c r="E78" s="69">
        <v>10000</v>
      </c>
      <c r="F78" s="64">
        <f>SUM(C78-D78+E78)</f>
        <v>10000</v>
      </c>
    </row>
    <row r="79" spans="1:6" ht="13.5" thickBot="1">
      <c r="A79" s="133"/>
      <c r="B79" s="139" t="s">
        <v>71</v>
      </c>
      <c r="C79" s="134"/>
      <c r="D79" s="135"/>
      <c r="E79" s="135"/>
      <c r="F79" s="114"/>
    </row>
    <row r="80" spans="1:6" s="22" customFormat="1" ht="15.75" customHeight="1" thickBot="1">
      <c r="A80" s="142" t="s">
        <v>15</v>
      </c>
      <c r="B80" s="143"/>
      <c r="C80" s="45" t="s">
        <v>16</v>
      </c>
      <c r="D80" s="46">
        <f>SUM(D14,D25,D28,D32,D43,D46,D68,D72)</f>
        <v>12153497.2</v>
      </c>
      <c r="E80" s="46">
        <f>SUM(E14,E25,E28,E32,E40,E46,E65,E68,E72)</f>
        <v>10982386.2</v>
      </c>
      <c r="F80" s="47" t="s">
        <v>16</v>
      </c>
    </row>
    <row r="81" spans="2:5" s="20" customFormat="1" ht="12.75">
      <c r="B81" s="23" t="s">
        <v>18</v>
      </c>
      <c r="C81" s="24" t="s">
        <v>20</v>
      </c>
      <c r="D81" s="40">
        <v>228775.09</v>
      </c>
      <c r="E81" s="41">
        <v>670230.97</v>
      </c>
    </row>
    <row r="82" spans="2:5" s="25" customFormat="1" ht="13.5" thickBot="1">
      <c r="B82" s="26" t="s">
        <v>19</v>
      </c>
      <c r="C82" s="27" t="s">
        <v>20</v>
      </c>
      <c r="D82" s="35">
        <v>11924722.11</v>
      </c>
      <c r="E82" s="36">
        <v>10312155.23</v>
      </c>
    </row>
    <row r="83" ht="12.75">
      <c r="B83" t="s">
        <v>59</v>
      </c>
    </row>
  </sheetData>
  <mergeCells count="7">
    <mergeCell ref="A80:B80"/>
    <mergeCell ref="D10:E10"/>
    <mergeCell ref="D1:F1"/>
    <mergeCell ref="D2:F2"/>
    <mergeCell ref="D3:F3"/>
    <mergeCell ref="D4:F4"/>
    <mergeCell ref="A6:F6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2010-06-15T08:47:44Z</cp:lastPrinted>
  <dcterms:created xsi:type="dcterms:W3CDTF">2006-02-10T11:32:31Z</dcterms:created>
  <dcterms:modified xsi:type="dcterms:W3CDTF">2010-06-15T08:47:49Z</dcterms:modified>
  <cp:category/>
  <cp:version/>
  <cp:contentType/>
  <cp:contentStatus/>
</cp:coreProperties>
</file>