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a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<sst xmlns="http://schemas.openxmlformats.org/spreadsheetml/2006/main" count="63" uniqueCount="50">
  <si>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w złotych</t>
  </si>
  <si>
    <t>1.</t>
  </si>
  <si>
    <t>2.</t>
  </si>
  <si>
    <t>3.</t>
  </si>
  <si>
    <t>L.p.</t>
  </si>
  <si>
    <t>I.</t>
  </si>
  <si>
    <t>Wykup papierów wartościowych</t>
  </si>
  <si>
    <t>Wyszczególnienie</t>
  </si>
  <si>
    <t>II.</t>
  </si>
  <si>
    <t>III.</t>
  </si>
  <si>
    <t>IV.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</si>
  <si>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</si>
  <si>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</si>
  <si>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</si>
  <si>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</si>
  <si>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</si>
  <si>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</si>
  <si>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</si>
  <si>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</si>
  <si>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</si>
  <si>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</si>
  <si>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</si>
  <si>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</si>
  <si>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</si>
  <si>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</si>
  <si>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</si>
  <si>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</si>
  <si>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</si>
  <si>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</si>
  <si>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</si>
  <si>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</si>
  <si>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</si>
  <si>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</si>
  <si>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</si>
  <si>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</si>
  <si>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</si>
  <si>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</si>
  <si>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</si>
  <si>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</si>
  <si>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</si>
  <si>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</si>
  <si>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</si>
  <si>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</si>
  <si>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</si>
  <si>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>Przewidywane wykonanie za 2008r.</t>
  </si>
  <si>
    <t>Plan na 2009 r.</t>
  </si>
  <si>
    <t>1 00 544</t>
  </si>
  <si>
    <t>Załacznik nr 13 a</t>
  </si>
  <si>
    <t xml:space="preserve">do uchwały Rady Powiatu nr …………...  </t>
  </si>
  <si>
    <t>z dnia ………………..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</si>
</sst>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  <numFmt numFmtId="179" formatCode="#,##0.000"/>
    <numFmt numFmtId="180" formatCode="#,##0.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D1">
      <selection activeCell="M3" sqref="M3:N3"/>
    </sheetView>
  </sheetViews>
  <sheetFormatPr defaultColWidth="9.00390625" defaultRowHeight="12.75"/>
  <cols>
    <col min="1" max="1" width="4.125" style="1" customWidth="1"/>
    <col min="2" max="2" width="32.25390625" style="1" customWidth="1"/>
    <col min="3" max="3" width="12.875" style="1" customWidth="1"/>
    <col min="4" max="4" width="12.125" style="1" customWidth="1"/>
    <col min="5" max="5" width="11.25390625" style="1" customWidth="1"/>
    <col min="6" max="6" width="11.875" style="1" customWidth="1"/>
    <col min="7" max="8" width="11.75390625" style="1" customWidth="1"/>
    <col min="9" max="10" width="12.625" style="1" customWidth="1"/>
    <col min="11" max="11" width="12.375" style="1" customWidth="1"/>
    <col min="12" max="12" width="12.00390625" style="1" customWidth="1"/>
    <col min="13" max="13" width="11.25390625" style="1" customWidth="1"/>
    <col min="14" max="14" width="10.875" style="1" customWidth="1"/>
    <col min="15" max="16384" width="9.125" style="1" customWidth="1"/>
  </cols>
  <sheetData>
    <row r="1" spans="13:14" ht="12.75">
      <c r="M1" s="26" t="s">
        <v>47</v>
      </c>
      <c r="N1" s="26"/>
    </row>
    <row r="2" spans="12:14" ht="12.75">
      <c r="L2" s="31" t="s">
        <v>48</v>
      </c>
      <c r="M2" s="31"/>
      <c r="N2" s="31"/>
    </row>
    <row r="3" spans="13:14" ht="12.75">
      <c r="M3" s="26" t="s">
        <v>49</v>
      </c>
      <c r="N3" s="26"/>
    </row>
    <row r="4" spans="1:14" ht="18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12.75">
      <c r="N5" s="2" t="s">
        <v>0</v>
      </c>
    </row>
    <row r="6" spans="1:14" ht="24.75" customHeight="1">
      <c r="A6" s="29" t="s">
        <v>4</v>
      </c>
      <c r="B6" s="28" t="s">
        <v>7</v>
      </c>
      <c r="C6" s="30" t="s">
        <v>44</v>
      </c>
      <c r="D6" s="29" t="s">
        <v>45</v>
      </c>
      <c r="E6" s="28" t="s">
        <v>12</v>
      </c>
      <c r="F6" s="28"/>
      <c r="G6" s="28"/>
      <c r="H6" s="28"/>
      <c r="I6" s="28"/>
      <c r="J6" s="28"/>
      <c r="K6" s="28"/>
      <c r="L6" s="28"/>
      <c r="M6" s="28"/>
      <c r="N6" s="28"/>
    </row>
    <row r="7" spans="1:14" ht="24.75" customHeight="1">
      <c r="A7" s="29"/>
      <c r="B7" s="28"/>
      <c r="C7" s="30"/>
      <c r="D7" s="29"/>
      <c r="E7" s="3">
        <v>2010</v>
      </c>
      <c r="F7" s="3">
        <v>2011</v>
      </c>
      <c r="G7" s="3">
        <v>2012</v>
      </c>
      <c r="H7" s="3">
        <v>2013</v>
      </c>
      <c r="I7" s="3">
        <v>2014</v>
      </c>
      <c r="J7" s="3">
        <v>2015</v>
      </c>
      <c r="K7" s="3">
        <v>2016</v>
      </c>
      <c r="L7" s="3">
        <v>2017</v>
      </c>
      <c r="M7" s="3">
        <v>2018</v>
      </c>
      <c r="N7" s="3">
        <v>2019</v>
      </c>
    </row>
    <row r="8" spans="1:14" ht="7.5" customHeight="1">
      <c r="A8" s="1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/>
      <c r="J8" s="4"/>
      <c r="K8" s="4"/>
      <c r="L8" s="4"/>
      <c r="M8" s="4">
        <v>9</v>
      </c>
      <c r="N8" s="4">
        <v>9</v>
      </c>
    </row>
    <row r="9" spans="1:14" ht="19.5" customHeight="1">
      <c r="A9" s="7" t="s">
        <v>5</v>
      </c>
      <c r="B9" s="8" t="s">
        <v>13</v>
      </c>
      <c r="C9" s="21">
        <v>31955788</v>
      </c>
      <c r="D9" s="21">
        <v>44983080.26</v>
      </c>
      <c r="E9" s="21">
        <v>41768472.1</v>
      </c>
      <c r="F9" s="21">
        <v>42019206</v>
      </c>
      <c r="G9" s="21">
        <v>41581723</v>
      </c>
      <c r="H9" s="21">
        <v>41112960</v>
      </c>
      <c r="I9" s="21">
        <v>41039743</v>
      </c>
      <c r="J9" s="21">
        <v>40820080</v>
      </c>
      <c r="K9" s="21">
        <v>40820080</v>
      </c>
      <c r="L9" s="21">
        <v>40820080</v>
      </c>
      <c r="M9" s="21">
        <v>40820080</v>
      </c>
      <c r="N9" s="21">
        <v>40615012</v>
      </c>
    </row>
    <row r="10" spans="1:14" ht="19.5" customHeight="1">
      <c r="A10" s="9" t="s">
        <v>14</v>
      </c>
      <c r="B10" s="6" t="s">
        <v>15</v>
      </c>
      <c r="C10" s="22">
        <v>5491493</v>
      </c>
      <c r="D10" s="22">
        <v>4111242</v>
      </c>
      <c r="E10" s="22">
        <v>3817699</v>
      </c>
      <c r="F10" s="22">
        <v>3840605</v>
      </c>
      <c r="G10" s="22">
        <v>3800662</v>
      </c>
      <c r="H10" s="22">
        <v>3758094</v>
      </c>
      <c r="I10" s="22">
        <v>3751705</v>
      </c>
      <c r="J10" s="22">
        <v>3731821</v>
      </c>
      <c r="K10" s="22">
        <v>3731821</v>
      </c>
      <c r="L10" s="22">
        <v>3731821</v>
      </c>
      <c r="M10" s="22">
        <v>3731821</v>
      </c>
      <c r="N10" s="22">
        <v>3713161</v>
      </c>
    </row>
    <row r="11" spans="1:14" ht="19.5" customHeight="1">
      <c r="A11" s="9" t="s">
        <v>1</v>
      </c>
      <c r="B11" s="6" t="s">
        <v>16</v>
      </c>
      <c r="C11" s="22">
        <v>2575644</v>
      </c>
      <c r="D11" s="22">
        <v>1082305</v>
      </c>
      <c r="E11" s="22">
        <v>1005029</v>
      </c>
      <c r="F11" s="22">
        <v>1011059</v>
      </c>
      <c r="G11" s="22" t="s">
        <v>46</v>
      </c>
      <c r="H11" s="22">
        <v>989338</v>
      </c>
      <c r="I11" s="22">
        <v>987656</v>
      </c>
      <c r="J11" s="22">
        <v>982421</v>
      </c>
      <c r="K11" s="22">
        <v>982421</v>
      </c>
      <c r="L11" s="22">
        <v>982421</v>
      </c>
      <c r="M11" s="22">
        <v>982421</v>
      </c>
      <c r="N11" s="22">
        <v>977509</v>
      </c>
    </row>
    <row r="12" spans="1:14" ht="19.5" customHeight="1">
      <c r="A12" s="9" t="s">
        <v>2</v>
      </c>
      <c r="B12" s="6" t="s">
        <v>17</v>
      </c>
      <c r="C12" s="22">
        <v>257390</v>
      </c>
      <c r="D12" s="22">
        <v>179690</v>
      </c>
      <c r="E12" s="22">
        <v>166860</v>
      </c>
      <c r="F12" s="22">
        <v>167861</v>
      </c>
      <c r="G12" s="22">
        <v>166115</v>
      </c>
      <c r="H12" s="22">
        <v>164254</v>
      </c>
      <c r="I12" s="22">
        <v>163975</v>
      </c>
      <c r="J12" s="22">
        <v>163106</v>
      </c>
      <c r="K12" s="22">
        <v>163106</v>
      </c>
      <c r="L12" s="22">
        <v>163106</v>
      </c>
      <c r="M12" s="22">
        <v>163106</v>
      </c>
      <c r="N12" s="22">
        <v>162290</v>
      </c>
    </row>
    <row r="13" spans="1:14" ht="19.5" customHeight="1">
      <c r="A13" s="7" t="s">
        <v>3</v>
      </c>
      <c r="B13" s="5" t="s">
        <v>18</v>
      </c>
      <c r="C13" s="23">
        <v>2658459</v>
      </c>
      <c r="D13" s="23">
        <v>2849247</v>
      </c>
      <c r="E13" s="23">
        <v>2645810</v>
      </c>
      <c r="F13" s="23">
        <v>2661685</v>
      </c>
      <c r="G13" s="23">
        <v>2634003</v>
      </c>
      <c r="H13" s="23">
        <v>2604502</v>
      </c>
      <c r="I13" s="23">
        <v>2600074</v>
      </c>
      <c r="J13" s="23">
        <v>2586294</v>
      </c>
      <c r="K13" s="23">
        <v>2586294</v>
      </c>
      <c r="L13" s="23">
        <v>2586294</v>
      </c>
      <c r="M13" s="23">
        <v>2586294</v>
      </c>
      <c r="N13" s="23">
        <v>2573362</v>
      </c>
    </row>
    <row r="14" spans="1:14" ht="19.5" customHeight="1">
      <c r="A14" s="7" t="s">
        <v>19</v>
      </c>
      <c r="B14" s="6" t="s">
        <v>20</v>
      </c>
      <c r="C14" s="22">
        <v>19246534</v>
      </c>
      <c r="D14" s="22">
        <v>21715742</v>
      </c>
      <c r="E14" s="22">
        <v>20165238</v>
      </c>
      <c r="F14" s="22">
        <v>20286229</v>
      </c>
      <c r="G14" s="22">
        <v>20075252</v>
      </c>
      <c r="H14" s="22">
        <v>19850409</v>
      </c>
      <c r="I14" s="22">
        <v>19816663</v>
      </c>
      <c r="J14" s="22">
        <v>19711635</v>
      </c>
      <c r="K14" s="22">
        <v>19711635</v>
      </c>
      <c r="L14" s="22">
        <v>19711635</v>
      </c>
      <c r="M14" s="22">
        <v>19711635</v>
      </c>
      <c r="N14" s="22">
        <v>19613077</v>
      </c>
    </row>
    <row r="15" spans="1:14" ht="19.5" customHeight="1">
      <c r="A15" s="7" t="s">
        <v>21</v>
      </c>
      <c r="B15" s="6" t="s">
        <v>22</v>
      </c>
      <c r="C15" s="22">
        <v>7217761</v>
      </c>
      <c r="D15" s="22">
        <v>19156096.26</v>
      </c>
      <c r="E15" s="22">
        <v>17785535.1</v>
      </c>
      <c r="F15" s="22">
        <v>17892372</v>
      </c>
      <c r="G15" s="22">
        <v>17705809</v>
      </c>
      <c r="H15" s="22">
        <v>17504457</v>
      </c>
      <c r="I15" s="22">
        <v>17471375</v>
      </c>
      <c r="J15" s="22">
        <v>17376624</v>
      </c>
      <c r="K15" s="22">
        <v>17376624</v>
      </c>
      <c r="L15" s="22">
        <v>17376624</v>
      </c>
      <c r="M15" s="22">
        <v>17376624</v>
      </c>
      <c r="N15" s="22">
        <v>17288774</v>
      </c>
    </row>
    <row r="16" spans="1:14" ht="19.5" customHeight="1">
      <c r="A16" s="7" t="s">
        <v>8</v>
      </c>
      <c r="B16" s="10" t="s">
        <v>23</v>
      </c>
      <c r="C16" s="24">
        <v>33656546</v>
      </c>
      <c r="D16" s="24">
        <v>50914379.36</v>
      </c>
      <c r="E16" s="24">
        <v>40000000</v>
      </c>
      <c r="F16" s="24">
        <v>40000000</v>
      </c>
      <c r="G16" s="24">
        <v>40000000</v>
      </c>
      <c r="H16" s="24">
        <v>40000000</v>
      </c>
      <c r="I16" s="24">
        <v>40000000</v>
      </c>
      <c r="J16" s="24">
        <v>40000000</v>
      </c>
      <c r="K16" s="24">
        <v>40000000</v>
      </c>
      <c r="L16" s="24">
        <v>40000000</v>
      </c>
      <c r="M16" s="24">
        <v>40000000</v>
      </c>
      <c r="N16" s="24">
        <v>40000000</v>
      </c>
    </row>
    <row r="17" spans="1:14" ht="19.5" customHeight="1">
      <c r="A17" s="7" t="s">
        <v>9</v>
      </c>
      <c r="B17" s="10" t="s">
        <v>24</v>
      </c>
      <c r="C17" s="22">
        <f aca="true" t="shared" si="0" ref="C17:H17">SUM(C18,C22,C26)</f>
        <v>1755435</v>
      </c>
      <c r="D17" s="22">
        <f t="shared" si="0"/>
        <v>3088015</v>
      </c>
      <c r="E17" s="22">
        <f t="shared" si="0"/>
        <v>2800593.1</v>
      </c>
      <c r="F17" s="22">
        <f t="shared" si="0"/>
        <v>4079706</v>
      </c>
      <c r="G17" s="22">
        <f t="shared" si="0"/>
        <v>2220214</v>
      </c>
      <c r="H17" s="22">
        <f t="shared" si="0"/>
        <v>1637150</v>
      </c>
      <c r="I17" s="22">
        <f aca="true" t="shared" si="1" ref="I17:N17">SUM(I18,I22,I26)</f>
        <v>1475643</v>
      </c>
      <c r="J17" s="22">
        <f t="shared" si="1"/>
        <v>1173460</v>
      </c>
      <c r="K17" s="22">
        <f t="shared" si="1"/>
        <v>1123557</v>
      </c>
      <c r="L17" s="22">
        <f t="shared" si="1"/>
        <v>1016615</v>
      </c>
      <c r="M17" s="22">
        <f t="shared" si="1"/>
        <v>927712</v>
      </c>
      <c r="N17" s="22">
        <f t="shared" si="1"/>
        <v>661138</v>
      </c>
    </row>
    <row r="18" spans="1:14" ht="30" customHeight="1">
      <c r="A18" s="7" t="s">
        <v>14</v>
      </c>
      <c r="B18" s="11" t="s">
        <v>25</v>
      </c>
      <c r="C18" s="22">
        <f>SUM(C19,C21)</f>
        <v>1271702</v>
      </c>
      <c r="D18" s="22">
        <f>SUM(D19,D21)</f>
        <v>1791385</v>
      </c>
      <c r="E18" s="22">
        <f>SUM(E19,E21)</f>
        <v>1865111</v>
      </c>
      <c r="F18" s="22">
        <f>SUM(F19,F21,)</f>
        <v>1361145</v>
      </c>
      <c r="G18" s="22">
        <f>SUM(G19,G21)</f>
        <v>850781</v>
      </c>
      <c r="H18" s="22">
        <f>SUM(H19,H21)</f>
        <v>333197</v>
      </c>
      <c r="I18" s="22">
        <f aca="true" t="shared" si="2" ref="I18:N18">SUM(I19,I21)</f>
        <v>236942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</row>
    <row r="19" spans="1:14" ht="19.5" customHeight="1">
      <c r="A19" s="7" t="s">
        <v>1</v>
      </c>
      <c r="B19" s="6" t="s">
        <v>26</v>
      </c>
      <c r="C19" s="22">
        <v>892017</v>
      </c>
      <c r="D19" s="22">
        <v>1449373</v>
      </c>
      <c r="E19" s="22">
        <v>1563452</v>
      </c>
      <c r="F19" s="22">
        <v>1199126</v>
      </c>
      <c r="G19" s="22">
        <v>761643</v>
      </c>
      <c r="H19" s="22">
        <v>292880</v>
      </c>
      <c r="I19" s="22">
        <v>219663</v>
      </c>
      <c r="J19" s="22"/>
      <c r="K19" s="22"/>
      <c r="L19" s="22"/>
      <c r="M19" s="22"/>
      <c r="N19" s="22"/>
    </row>
    <row r="20" spans="1:14" ht="60" customHeight="1">
      <c r="A20" s="7" t="s">
        <v>2</v>
      </c>
      <c r="B20" s="25" t="s">
        <v>27</v>
      </c>
      <c r="C20" s="18"/>
      <c r="D20" s="18"/>
      <c r="E20" s="18"/>
      <c r="F20" s="18"/>
      <c r="G20" s="18"/>
      <c r="H20" s="18"/>
      <c r="I20" s="6"/>
      <c r="J20" s="6"/>
      <c r="K20" s="6"/>
      <c r="L20" s="6"/>
      <c r="M20" s="6"/>
      <c r="N20" s="6"/>
    </row>
    <row r="21" spans="1:14" ht="19.5" customHeight="1">
      <c r="A21" s="7" t="s">
        <v>3</v>
      </c>
      <c r="B21" s="6" t="s">
        <v>28</v>
      </c>
      <c r="C21" s="22">
        <v>379685</v>
      </c>
      <c r="D21" s="22">
        <v>342012</v>
      </c>
      <c r="E21" s="22">
        <v>301659</v>
      </c>
      <c r="F21" s="22">
        <v>162019</v>
      </c>
      <c r="G21" s="22">
        <v>89138</v>
      </c>
      <c r="H21" s="22">
        <v>40317</v>
      </c>
      <c r="I21" s="22">
        <v>17279</v>
      </c>
      <c r="J21" s="15"/>
      <c r="K21" s="15"/>
      <c r="L21" s="15"/>
      <c r="M21" s="6"/>
      <c r="N21" s="6"/>
    </row>
    <row r="22" spans="1:14" ht="30" customHeight="1">
      <c r="A22" s="7" t="s">
        <v>19</v>
      </c>
      <c r="B22" s="11" t="s">
        <v>29</v>
      </c>
      <c r="C22" s="18">
        <f>SUM(C23,C25)</f>
        <v>0</v>
      </c>
      <c r="D22" s="20">
        <f aca="true" t="shared" si="3" ref="D22:N22">SUM(D23:D25)</f>
        <v>138388</v>
      </c>
      <c r="E22" s="20">
        <f t="shared" si="3"/>
        <v>343408.1</v>
      </c>
      <c r="F22" s="20">
        <f t="shared" si="3"/>
        <v>1358254</v>
      </c>
      <c r="G22" s="20">
        <f t="shared" si="3"/>
        <v>1296748</v>
      </c>
      <c r="H22" s="20">
        <f t="shared" si="3"/>
        <v>1235242</v>
      </c>
      <c r="I22" s="20">
        <f t="shared" si="3"/>
        <v>1173736</v>
      </c>
      <c r="J22" s="20">
        <f t="shared" si="3"/>
        <v>1112230</v>
      </c>
      <c r="K22" s="20">
        <f t="shared" si="3"/>
        <v>1066085</v>
      </c>
      <c r="L22" s="20">
        <f t="shared" si="3"/>
        <v>989218</v>
      </c>
      <c r="M22" s="20">
        <f t="shared" si="3"/>
        <v>927712</v>
      </c>
      <c r="N22" s="20">
        <f t="shared" si="3"/>
        <v>661138</v>
      </c>
    </row>
    <row r="23" spans="1:14" ht="19.5" customHeight="1">
      <c r="A23" s="7" t="s">
        <v>1</v>
      </c>
      <c r="B23" s="6" t="s">
        <v>26</v>
      </c>
      <c r="C23" s="18"/>
      <c r="D23" s="18"/>
      <c r="E23" s="22">
        <v>205020.1</v>
      </c>
      <c r="F23" s="22">
        <v>820080</v>
      </c>
      <c r="G23" s="22">
        <v>820080</v>
      </c>
      <c r="H23" s="22">
        <v>820080</v>
      </c>
      <c r="I23" s="22">
        <v>820080</v>
      </c>
      <c r="J23" s="22">
        <v>820080</v>
      </c>
      <c r="K23" s="22">
        <v>820080</v>
      </c>
      <c r="L23" s="22">
        <v>820080</v>
      </c>
      <c r="M23" s="22">
        <v>820080</v>
      </c>
      <c r="N23" s="22">
        <v>615012</v>
      </c>
    </row>
    <row r="24" spans="1:14" ht="60" customHeight="1">
      <c r="A24" s="7" t="s">
        <v>2</v>
      </c>
      <c r="B24" s="25" t="s">
        <v>27</v>
      </c>
      <c r="C24" s="18"/>
      <c r="D24" s="18"/>
      <c r="E24" s="18"/>
      <c r="F24" s="17"/>
      <c r="G24" s="18"/>
      <c r="H24" s="18"/>
      <c r="I24" s="6"/>
      <c r="J24" s="6"/>
      <c r="K24" s="6"/>
      <c r="L24" s="6"/>
      <c r="M24" s="6"/>
      <c r="N24" s="6"/>
    </row>
    <row r="25" spans="1:14" ht="19.5" customHeight="1">
      <c r="A25" s="7" t="s">
        <v>3</v>
      </c>
      <c r="B25" s="6" t="s">
        <v>28</v>
      </c>
      <c r="C25" s="18"/>
      <c r="D25" s="22">
        <v>138388</v>
      </c>
      <c r="E25" s="22">
        <v>138388</v>
      </c>
      <c r="F25" s="22">
        <v>538174</v>
      </c>
      <c r="G25" s="22">
        <v>476668</v>
      </c>
      <c r="H25" s="22">
        <v>415162</v>
      </c>
      <c r="I25" s="22">
        <v>353656</v>
      </c>
      <c r="J25" s="22">
        <v>292150</v>
      </c>
      <c r="K25" s="22">
        <v>246005</v>
      </c>
      <c r="L25" s="22">
        <v>169138</v>
      </c>
      <c r="M25" s="22">
        <v>107632</v>
      </c>
      <c r="N25" s="22">
        <v>46126</v>
      </c>
    </row>
    <row r="26" spans="1:14" ht="19.5" customHeight="1">
      <c r="A26" s="7" t="s">
        <v>21</v>
      </c>
      <c r="B26" s="6" t="s">
        <v>30</v>
      </c>
      <c r="C26" s="22">
        <v>483733</v>
      </c>
      <c r="D26" s="22">
        <v>1158242</v>
      </c>
      <c r="E26" s="22">
        <v>592074</v>
      </c>
      <c r="F26" s="22">
        <v>1360307</v>
      </c>
      <c r="G26" s="22">
        <v>72685</v>
      </c>
      <c r="H26" s="22">
        <v>68711</v>
      </c>
      <c r="I26" s="22">
        <v>64965</v>
      </c>
      <c r="J26" s="22">
        <v>61230</v>
      </c>
      <c r="K26" s="22">
        <v>57472</v>
      </c>
      <c r="L26" s="22">
        <v>27397</v>
      </c>
      <c r="M26" s="22"/>
      <c r="N26" s="22"/>
    </row>
    <row r="27" spans="1:14" ht="19.5" customHeight="1">
      <c r="A27" s="7" t="s">
        <v>31</v>
      </c>
      <c r="B27" s="6" t="s">
        <v>6</v>
      </c>
      <c r="C27" s="18"/>
      <c r="D27" s="18"/>
      <c r="E27" s="18"/>
      <c r="F27" s="18"/>
      <c r="G27" s="18"/>
      <c r="H27" s="18"/>
      <c r="I27" s="6"/>
      <c r="J27" s="6"/>
      <c r="K27" s="6"/>
      <c r="L27" s="6"/>
      <c r="M27" s="6"/>
      <c r="N27" s="6"/>
    </row>
    <row r="28" spans="1:14" ht="19.5" customHeight="1">
      <c r="A28" s="7" t="s">
        <v>10</v>
      </c>
      <c r="B28" s="10" t="s">
        <v>32</v>
      </c>
      <c r="C28" s="24">
        <f aca="true" t="shared" si="4" ref="C28:N28">SUM(C9-C16)</f>
        <v>-1700758</v>
      </c>
      <c r="D28" s="24">
        <f t="shared" si="4"/>
        <v>-5931299.1000000015</v>
      </c>
      <c r="E28" s="24">
        <f t="shared" si="4"/>
        <v>1768472.1000000015</v>
      </c>
      <c r="F28" s="24">
        <f t="shared" si="4"/>
        <v>2019206</v>
      </c>
      <c r="G28" s="24">
        <f t="shared" si="4"/>
        <v>1581723</v>
      </c>
      <c r="H28" s="24">
        <f t="shared" si="4"/>
        <v>1112960</v>
      </c>
      <c r="I28" s="24">
        <f t="shared" si="4"/>
        <v>1039743</v>
      </c>
      <c r="J28" s="24">
        <f t="shared" si="4"/>
        <v>820080</v>
      </c>
      <c r="K28" s="24">
        <f t="shared" si="4"/>
        <v>820080</v>
      </c>
      <c r="L28" s="24">
        <f t="shared" si="4"/>
        <v>820080</v>
      </c>
      <c r="M28" s="24">
        <f t="shared" si="4"/>
        <v>820080</v>
      </c>
      <c r="N28" s="24">
        <f t="shared" si="4"/>
        <v>615012</v>
      </c>
    </row>
    <row r="29" spans="1:14" ht="19.5" customHeight="1">
      <c r="A29" s="7" t="s">
        <v>33</v>
      </c>
      <c r="B29" s="10" t="s">
        <v>34</v>
      </c>
      <c r="C29" s="22">
        <v>5486137</v>
      </c>
      <c r="D29" s="22">
        <v>11417436.1</v>
      </c>
      <c r="E29" s="22">
        <f>SUM(D29-E19-E23)</f>
        <v>9648964</v>
      </c>
      <c r="F29" s="22">
        <f>SUM(E29-F19-F23-F24)</f>
        <v>7629758</v>
      </c>
      <c r="G29" s="22">
        <f aca="true" t="shared" si="5" ref="G29:N29">SUM(F29-G19-G23)</f>
        <v>6048035</v>
      </c>
      <c r="H29" s="22">
        <f t="shared" si="5"/>
        <v>4935075</v>
      </c>
      <c r="I29" s="22">
        <f t="shared" si="5"/>
        <v>3895332</v>
      </c>
      <c r="J29" s="22">
        <f t="shared" si="5"/>
        <v>3075252</v>
      </c>
      <c r="K29" s="22">
        <f t="shared" si="5"/>
        <v>2255172</v>
      </c>
      <c r="L29" s="22">
        <f t="shared" si="5"/>
        <v>1435092</v>
      </c>
      <c r="M29" s="22">
        <f t="shared" si="5"/>
        <v>615012</v>
      </c>
      <c r="N29" s="22">
        <f t="shared" si="5"/>
        <v>0</v>
      </c>
    </row>
    <row r="30" spans="1:14" ht="60" customHeight="1">
      <c r="A30" s="7" t="s">
        <v>1</v>
      </c>
      <c r="B30" s="11" t="s">
        <v>35</v>
      </c>
      <c r="C30" s="18"/>
      <c r="D30" s="18"/>
      <c r="E30" s="17"/>
      <c r="F30" s="18"/>
      <c r="G30" s="18"/>
      <c r="H30" s="18"/>
      <c r="I30" s="6"/>
      <c r="J30" s="6"/>
      <c r="K30" s="6"/>
      <c r="L30" s="6"/>
      <c r="M30" s="6"/>
      <c r="N30" s="6"/>
    </row>
    <row r="31" spans="1:14" ht="19.5" customHeight="1">
      <c r="A31" s="7" t="s">
        <v>36</v>
      </c>
      <c r="B31" s="10" t="s">
        <v>37</v>
      </c>
      <c r="C31" s="19">
        <f aca="true" t="shared" si="6" ref="C31:H31">SUM(C29/C9*100)</f>
        <v>17.16789772168973</v>
      </c>
      <c r="D31" s="19">
        <f t="shared" si="6"/>
        <v>25.381623566033674</v>
      </c>
      <c r="E31" s="19">
        <f t="shared" si="6"/>
        <v>23.101070053266323</v>
      </c>
      <c r="F31" s="19">
        <f t="shared" si="6"/>
        <v>18.157787179510247</v>
      </c>
      <c r="G31" s="19">
        <f t="shared" si="6"/>
        <v>14.544936004696101</v>
      </c>
      <c r="H31" s="19">
        <f t="shared" si="6"/>
        <v>12.003696644561716</v>
      </c>
      <c r="I31" s="19">
        <f aca="true" t="shared" si="7" ref="I31:N31">SUM(I29/I9*100)</f>
        <v>9.491609145798014</v>
      </c>
      <c r="J31" s="19">
        <f t="shared" si="7"/>
        <v>7.533674603283481</v>
      </c>
      <c r="K31" s="19">
        <f t="shared" si="7"/>
        <v>5.5246633519581545</v>
      </c>
      <c r="L31" s="19">
        <f t="shared" si="7"/>
        <v>3.515652100632826</v>
      </c>
      <c r="M31" s="19">
        <f t="shared" si="7"/>
        <v>1.5066408493074976</v>
      </c>
      <c r="N31" s="19">
        <f t="shared" si="7"/>
        <v>0</v>
      </c>
    </row>
    <row r="32" spans="1:14" ht="30" customHeight="1">
      <c r="A32" s="7" t="s">
        <v>38</v>
      </c>
      <c r="B32" s="12" t="s">
        <v>39</v>
      </c>
      <c r="C32" s="20">
        <f aca="true" t="shared" si="8" ref="C32:H32">SUM(C17/C9*100)</f>
        <v>5.493324088894318</v>
      </c>
      <c r="D32" s="20">
        <f t="shared" si="8"/>
        <v>6.864836694489183</v>
      </c>
      <c r="E32" s="20">
        <f t="shared" si="8"/>
        <v>6.705040809955793</v>
      </c>
      <c r="F32" s="20">
        <f t="shared" si="8"/>
        <v>9.709145860585751</v>
      </c>
      <c r="G32" s="20">
        <f t="shared" si="8"/>
        <v>5.339398754592252</v>
      </c>
      <c r="H32" s="20">
        <f t="shared" si="8"/>
        <v>3.9820776708852876</v>
      </c>
      <c r="I32" s="20">
        <f aca="true" t="shared" si="9" ref="I32:N32">SUM(I17/I9*100)</f>
        <v>3.5956438616099518</v>
      </c>
      <c r="J32" s="20">
        <f t="shared" si="9"/>
        <v>2.874712641425494</v>
      </c>
      <c r="K32" s="20">
        <f t="shared" si="9"/>
        <v>2.7524615336373666</v>
      </c>
      <c r="L32" s="20">
        <f t="shared" si="9"/>
        <v>2.4904777256683475</v>
      </c>
      <c r="M32" s="20">
        <f t="shared" si="9"/>
        <v>2.2726854038502617</v>
      </c>
      <c r="N32" s="20">
        <f t="shared" si="9"/>
        <v>1.6278168279255953</v>
      </c>
    </row>
    <row r="33" spans="1:14" ht="30" customHeight="1">
      <c r="A33" s="7" t="s">
        <v>40</v>
      </c>
      <c r="B33" s="12" t="s">
        <v>41</v>
      </c>
      <c r="C33" s="19">
        <v>17.17</v>
      </c>
      <c r="D33" s="19">
        <v>25.38</v>
      </c>
      <c r="E33" s="19">
        <v>23.1</v>
      </c>
      <c r="F33" s="19">
        <v>18.16</v>
      </c>
      <c r="G33" s="19">
        <v>14.54</v>
      </c>
      <c r="H33" s="19">
        <v>12</v>
      </c>
      <c r="I33" s="19">
        <v>9.49</v>
      </c>
      <c r="J33" s="19">
        <v>7.53</v>
      </c>
      <c r="K33" s="19">
        <v>5.52</v>
      </c>
      <c r="L33" s="19">
        <v>3.52</v>
      </c>
      <c r="M33" s="19">
        <v>1.51</v>
      </c>
      <c r="N33" s="19">
        <v>0</v>
      </c>
    </row>
    <row r="34" spans="1:14" ht="30" customHeight="1">
      <c r="A34" s="13" t="s">
        <v>42</v>
      </c>
      <c r="B34" s="14" t="s">
        <v>43</v>
      </c>
      <c r="C34" s="20">
        <v>5.49</v>
      </c>
      <c r="D34" s="20">
        <v>6.86</v>
      </c>
      <c r="E34" s="20">
        <v>6.71</v>
      </c>
      <c r="F34" s="20">
        <v>9.71</v>
      </c>
      <c r="G34" s="20">
        <v>5.34</v>
      </c>
      <c r="H34" s="20">
        <v>3.98</v>
      </c>
      <c r="I34" s="20">
        <v>3.6</v>
      </c>
      <c r="J34" s="20">
        <v>2.87</v>
      </c>
      <c r="K34" s="20">
        <v>2.75</v>
      </c>
      <c r="L34" s="20">
        <v>2.49</v>
      </c>
      <c r="M34" s="20">
        <v>2.27</v>
      </c>
      <c r="N34" s="20">
        <v>1.63</v>
      </c>
    </row>
  </sheetData>
  <mergeCells count="9">
    <mergeCell ref="E6:N6"/>
    <mergeCell ref="A6:A7"/>
    <mergeCell ref="B6:B7"/>
    <mergeCell ref="C6:C7"/>
    <mergeCell ref="D6:D7"/>
    <mergeCell ref="M1:N1"/>
    <mergeCell ref="M3:N3"/>
    <mergeCell ref="A4:N4"/>
    <mergeCell ref="L2:N2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2008-11-17T07:20:02Z</cp:lastPrinted>
  <dcterms:created xsi:type="dcterms:W3CDTF">2008-03-12T06:36:29Z</dcterms:created>
  <dcterms:modified xsi:type="dcterms:W3CDTF">2008-11-17T09:13:43Z</dcterms:modified>
  <cp:category/>
  <cp:version/>
  <cp:contentType/>
  <cp:contentStatus/>
</cp:coreProperties>
</file>