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13a" sheetId="1" r:id="rId1"/>
  </sheets>
  <definedNames/>
  <calcPr fullCalcOnLoad="1"/>
</workbook>
</file>

<file path=xl/sharedStrings.xml><?xml version="1.0" encoding="utf-8"?>
<sst xmlns="http://schemas.openxmlformats.org/spreadsheetml/2006/main" count="62" uniqueCount="49">
  <si>
    <t>w złotych</t>
  </si>
  <si>
    <t>1.</t>
  </si>
  <si>
    <t>2.</t>
  </si>
  <si>
    <t>3.</t>
  </si>
  <si>
    <t>L.p.</t>
  </si>
  <si>
    <t>I.</t>
  </si>
  <si>
    <t>Wykup papierów wartościowych</t>
  </si>
  <si>
    <t>Wyszczególnienie</t>
  </si>
  <si>
    <t>II.</t>
  </si>
  <si>
    <t>III.</t>
  </si>
  <si>
    <t>IV.</t>
  </si>
  <si>
    <t>Prognozowana sytuacja finansowa powiatu w latach spłaty długu</t>
  </si>
  <si>
    <t>Lata spłaty kredytu/pożyczki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</si>
  <si>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</si>
  <si>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</si>
  <si>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</si>
  <si>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</si>
  <si>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</si>
  <si>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</si>
  <si>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</si>
  <si>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</si>
  <si>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</si>
  <si>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</si>
  <si>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</si>
  <si>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</si>
  <si>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</si>
  <si>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</si>
  <si>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</si>
  <si>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</si>
  <si>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</si>
  <si>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</si>
  <si>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</si>
  <si>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</si>
  <si>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</si>
  <si>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</si>
  <si>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</si>
  <si>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</si>
  <si>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t>VI.2.</t>
  </si>
  <si>
    <t>VII.1.</t>
  </si>
  <si>
    <t>VII.2.</t>
  </si>
  <si>
    <t xml:space="preserve"> Przewidywane wykonanie za 2009r.</t>
  </si>
  <si>
    <t>Plan na 2010 r.</t>
  </si>
  <si>
    <r>
      <t xml:space="preserve">Dług/dochody (%) (art. 170 </t>
    </r>
    <r>
      <rPr>
        <b/>
        <i/>
        <u val="single"/>
        <sz val="8"/>
        <rFont val="Arial CE"/>
        <family val="2"/>
      </rPr>
      <t>ust. 1</t>
    </r>
    <r>
      <rPr>
        <b/>
        <i/>
        <sz val="8"/>
        <rFont val="Arial CE"/>
        <family val="2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</si>
  <si>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8"/>
        <rFont val="Arial CE"/>
        <family val="2"/>
      </rPr>
      <t>ust. 1</t>
    </r>
    <r>
      <rPr>
        <b/>
        <i/>
        <sz val="8"/>
        <rFont val="Arial CE"/>
        <family val="2"/>
      </rPr>
      <t xml:space="preserve">  u.f.p.)</t>
    </r>
  </si>
  <si>
    <r>
      <t xml:space="preserve">Dług/dochody po wyłączeniach (%) (art. 170 </t>
    </r>
    <r>
      <rPr>
        <b/>
        <i/>
        <u val="single"/>
        <sz val="8"/>
        <rFont val="Arial CE"/>
        <family val="2"/>
      </rPr>
      <t>ust. 3</t>
    </r>
    <r>
      <rPr>
        <b/>
        <i/>
        <sz val="8"/>
        <rFont val="Arial CE"/>
        <family val="2"/>
      </rPr>
      <t xml:space="preserve"> u.f.p.)</t>
    </r>
  </si>
  <si>
    <r>
      <t xml:space="preserve">Spłaty kredytów, pożyczek do dochodów po wyłączeniach (%) (art. 169 </t>
    </r>
    <r>
      <rPr>
        <b/>
        <i/>
        <u val="single"/>
        <sz val="8"/>
        <rFont val="Arial CE"/>
        <family val="2"/>
      </rPr>
      <t>ust. 3</t>
    </r>
    <r>
      <rPr>
        <b/>
        <i/>
        <sz val="8"/>
        <rFont val="Arial CE"/>
        <family val="2"/>
      </rPr>
      <t xml:space="preserve">  u.f.p.)</t>
    </r>
  </si>
  <si>
    <t xml:space="preserve">Załacznik nr 12 a </t>
  </si>
  <si>
    <t xml:space="preserve">do uchwały Rady Powiatu nr …….../10 </t>
  </si>
  <si>
    <t>z dnia 23 czerwca 2010r.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</si>
</sst>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  <numFmt numFmtId="178" formatCode="0.0"/>
    <numFmt numFmtId="179" formatCode="#,##0.000"/>
    <numFmt numFmtId="180" formatCode="#,##0.0000"/>
  </numFmts>
  <fonts count="11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i/>
      <sz val="8"/>
      <name val="Arial CE"/>
      <family val="2"/>
    </font>
    <font>
      <b/>
      <i/>
      <u val="single"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top"/>
    </xf>
    <xf numFmtId="3" fontId="0" fillId="0" borderId="2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2" fontId="7" fillId="0" borderId="2" xfId="0" applyNumberFormat="1" applyFont="1" applyBorder="1" applyAlignment="1">
      <alignment vertical="center"/>
    </xf>
    <xf numFmtId="2" fontId="5" fillId="0" borderId="2" xfId="0" applyNumberFormat="1" applyFont="1" applyBorder="1" applyAlignment="1">
      <alignment vertical="center"/>
    </xf>
    <xf numFmtId="4" fontId="7" fillId="0" borderId="3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4" fontId="9" fillId="0" borderId="2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workbookViewId="0" topLeftCell="A22">
      <selection activeCell="S24" sqref="S24"/>
    </sheetView>
  </sheetViews>
  <sheetFormatPr defaultColWidth="9.00390625" defaultRowHeight="12.75"/>
  <cols>
    <col min="1" max="1" width="4.125" style="1" customWidth="1"/>
    <col min="2" max="2" width="29.375" style="1" customWidth="1"/>
    <col min="3" max="3" width="12.875" style="1" customWidth="1"/>
    <col min="4" max="4" width="12.125" style="1" customWidth="1"/>
    <col min="5" max="5" width="11.25390625" style="1" customWidth="1"/>
    <col min="6" max="6" width="11.875" style="1" customWidth="1"/>
    <col min="7" max="8" width="11.75390625" style="1" customWidth="1"/>
    <col min="9" max="10" width="12.625" style="1" customWidth="1"/>
    <col min="11" max="11" width="12.375" style="1" customWidth="1"/>
    <col min="12" max="17" width="12.00390625" style="1" customWidth="1"/>
    <col min="18" max="18" width="11.25390625" style="1" customWidth="1"/>
    <col min="19" max="19" width="10.875" style="1" customWidth="1"/>
    <col min="20" max="16384" width="9.125" style="1" customWidth="1"/>
  </cols>
  <sheetData>
    <row r="1" spans="12:19" ht="12.75">
      <c r="L1" s="28" t="s">
        <v>46</v>
      </c>
      <c r="M1" s="28"/>
      <c r="N1" s="28"/>
      <c r="O1" s="28"/>
      <c r="P1" s="28"/>
      <c r="Q1" s="28"/>
      <c r="R1" s="28"/>
      <c r="S1" s="28"/>
    </row>
    <row r="2" spans="12:19" ht="12.75">
      <c r="L2" s="28" t="s">
        <v>47</v>
      </c>
      <c r="M2" s="28"/>
      <c r="N2" s="28"/>
      <c r="O2" s="28"/>
      <c r="P2" s="28"/>
      <c r="Q2" s="28"/>
      <c r="R2" s="28"/>
      <c r="S2" s="28"/>
    </row>
    <row r="3" spans="12:19" ht="12.75">
      <c r="L3" s="28" t="s">
        <v>48</v>
      </c>
      <c r="M3" s="28"/>
      <c r="N3" s="28"/>
      <c r="O3" s="28"/>
      <c r="P3" s="28"/>
      <c r="Q3" s="28"/>
      <c r="R3" s="28"/>
      <c r="S3" s="28"/>
    </row>
    <row r="4" spans="1:19" ht="12.75" customHeight="1">
      <c r="A4" s="27" t="s">
        <v>11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ht="9.75" customHeight="1">
      <c r="S5" s="2" t="s">
        <v>0</v>
      </c>
    </row>
    <row r="6" spans="1:19" ht="24.75" customHeight="1">
      <c r="A6" s="30" t="s">
        <v>4</v>
      </c>
      <c r="B6" s="31" t="s">
        <v>7</v>
      </c>
      <c r="C6" s="32" t="s">
        <v>40</v>
      </c>
      <c r="D6" s="33" t="s">
        <v>41</v>
      </c>
      <c r="E6" s="29" t="s">
        <v>12</v>
      </c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</row>
    <row r="7" spans="1:19" ht="24.75" customHeight="1">
      <c r="A7" s="30"/>
      <c r="B7" s="31"/>
      <c r="C7" s="32"/>
      <c r="D7" s="33"/>
      <c r="E7" s="3">
        <v>2011</v>
      </c>
      <c r="F7" s="3">
        <v>2012</v>
      </c>
      <c r="G7" s="3">
        <v>2013</v>
      </c>
      <c r="H7" s="3">
        <v>2014</v>
      </c>
      <c r="I7" s="3">
        <v>2015</v>
      </c>
      <c r="J7" s="3">
        <v>2016</v>
      </c>
      <c r="K7" s="3">
        <v>2017</v>
      </c>
      <c r="L7" s="3">
        <v>2018</v>
      </c>
      <c r="M7" s="3">
        <v>2019</v>
      </c>
      <c r="N7" s="3">
        <v>2020</v>
      </c>
      <c r="O7" s="3">
        <v>2021</v>
      </c>
      <c r="P7" s="3">
        <v>2022</v>
      </c>
      <c r="Q7" s="3">
        <v>2023</v>
      </c>
      <c r="R7" s="3">
        <v>2024</v>
      </c>
      <c r="S7" s="3">
        <v>2025</v>
      </c>
    </row>
    <row r="8" spans="1:19" ht="7.5" customHeight="1">
      <c r="A8" s="22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/>
      <c r="J8" s="4"/>
      <c r="K8" s="4"/>
      <c r="L8" s="4"/>
      <c r="M8" s="4"/>
      <c r="N8" s="4"/>
      <c r="O8" s="4"/>
      <c r="P8" s="4"/>
      <c r="Q8" s="4"/>
      <c r="R8" s="4">
        <v>9</v>
      </c>
      <c r="S8" s="4">
        <v>9</v>
      </c>
    </row>
    <row r="9" spans="1:19" ht="12.75">
      <c r="A9" s="23" t="s">
        <v>5</v>
      </c>
      <c r="B9" s="16" t="s">
        <v>13</v>
      </c>
      <c r="C9" s="12">
        <v>34051884.63</v>
      </c>
      <c r="D9" s="12">
        <v>44391871.29</v>
      </c>
      <c r="E9" s="12">
        <v>46845025.52</v>
      </c>
      <c r="F9" s="12">
        <v>46791797.52</v>
      </c>
      <c r="G9" s="12">
        <v>46502034.52</v>
      </c>
      <c r="H9" s="12">
        <v>46218329.52</v>
      </c>
      <c r="I9" s="12">
        <v>46030154.52</v>
      </c>
      <c r="J9" s="12">
        <v>46030154.52</v>
      </c>
      <c r="K9" s="12">
        <v>46030154.52</v>
      </c>
      <c r="L9" s="12">
        <v>45879422.91</v>
      </c>
      <c r="M9" s="12">
        <v>45512340</v>
      </c>
      <c r="N9" s="12">
        <v>45512340</v>
      </c>
      <c r="O9" s="12">
        <v>45512340</v>
      </c>
      <c r="P9" s="12">
        <v>45512340</v>
      </c>
      <c r="Q9" s="12">
        <v>45512340</v>
      </c>
      <c r="R9" s="12">
        <v>45512340</v>
      </c>
      <c r="S9" s="12">
        <v>45384257.17</v>
      </c>
    </row>
    <row r="10" spans="1:19" ht="12.75">
      <c r="A10" s="24" t="s">
        <v>14</v>
      </c>
      <c r="B10" s="9" t="s">
        <v>15</v>
      </c>
      <c r="C10" s="13">
        <v>3924669</v>
      </c>
      <c r="D10" s="13">
        <v>3792171</v>
      </c>
      <c r="E10" s="13">
        <v>3817699</v>
      </c>
      <c r="F10" s="13">
        <v>3840605</v>
      </c>
      <c r="G10" s="13">
        <v>3800662</v>
      </c>
      <c r="H10" s="13">
        <v>3758094</v>
      </c>
      <c r="I10" s="13">
        <v>3751705</v>
      </c>
      <c r="J10" s="13">
        <v>3731821</v>
      </c>
      <c r="K10" s="13">
        <v>3731821</v>
      </c>
      <c r="L10" s="13">
        <v>3731821</v>
      </c>
      <c r="M10" s="13">
        <v>3731821</v>
      </c>
      <c r="N10" s="13">
        <v>3731821</v>
      </c>
      <c r="O10" s="13">
        <v>3731821</v>
      </c>
      <c r="P10" s="13">
        <v>3731821</v>
      </c>
      <c r="Q10" s="13">
        <v>3731821</v>
      </c>
      <c r="R10" s="13">
        <v>3731821</v>
      </c>
      <c r="S10" s="13">
        <v>3731821</v>
      </c>
    </row>
    <row r="11" spans="1:19" ht="12.75">
      <c r="A11" s="24" t="s">
        <v>1</v>
      </c>
      <c r="B11" s="9" t="s">
        <v>16</v>
      </c>
      <c r="C11" s="13">
        <v>1206304</v>
      </c>
      <c r="D11" s="13">
        <v>1021452</v>
      </c>
      <c r="E11" s="13">
        <v>1005029</v>
      </c>
      <c r="F11" s="13">
        <v>1011059</v>
      </c>
      <c r="G11" s="13">
        <v>1000544</v>
      </c>
      <c r="H11" s="13">
        <v>989338</v>
      </c>
      <c r="I11" s="13">
        <v>987656</v>
      </c>
      <c r="J11" s="13">
        <v>982421</v>
      </c>
      <c r="K11" s="13">
        <v>982421</v>
      </c>
      <c r="L11" s="13">
        <v>982421</v>
      </c>
      <c r="M11" s="13">
        <v>982421</v>
      </c>
      <c r="N11" s="13">
        <v>982421</v>
      </c>
      <c r="O11" s="13">
        <v>982421</v>
      </c>
      <c r="P11" s="13">
        <v>982421</v>
      </c>
      <c r="Q11" s="13">
        <v>982421</v>
      </c>
      <c r="R11" s="13">
        <v>982421</v>
      </c>
      <c r="S11" s="13">
        <v>982421</v>
      </c>
    </row>
    <row r="12" spans="1:19" ht="12.75">
      <c r="A12" s="24" t="s">
        <v>2</v>
      </c>
      <c r="B12" s="9" t="s">
        <v>17</v>
      </c>
      <c r="C12" s="13">
        <v>236415</v>
      </c>
      <c r="D12" s="13">
        <v>217342</v>
      </c>
      <c r="E12" s="13">
        <v>166860</v>
      </c>
      <c r="F12" s="13">
        <v>167861</v>
      </c>
      <c r="G12" s="13">
        <v>166115</v>
      </c>
      <c r="H12" s="13">
        <v>164254</v>
      </c>
      <c r="I12" s="13">
        <v>163975</v>
      </c>
      <c r="J12" s="13">
        <v>163106</v>
      </c>
      <c r="K12" s="13">
        <v>163106</v>
      </c>
      <c r="L12" s="13">
        <v>163106</v>
      </c>
      <c r="M12" s="13">
        <v>163106</v>
      </c>
      <c r="N12" s="13">
        <v>163106</v>
      </c>
      <c r="O12" s="13">
        <v>163106</v>
      </c>
      <c r="P12" s="13">
        <v>163106</v>
      </c>
      <c r="Q12" s="13">
        <v>163106</v>
      </c>
      <c r="R12" s="13">
        <v>163106</v>
      </c>
      <c r="S12" s="13">
        <v>163106</v>
      </c>
    </row>
    <row r="13" spans="1:19" ht="12.75">
      <c r="A13" s="23" t="s">
        <v>3</v>
      </c>
      <c r="B13" s="17" t="s">
        <v>18</v>
      </c>
      <c r="C13" s="14">
        <v>2481950</v>
      </c>
      <c r="D13" s="14">
        <v>2553377</v>
      </c>
      <c r="E13" s="14">
        <v>2645810</v>
      </c>
      <c r="F13" s="14">
        <v>2661685</v>
      </c>
      <c r="G13" s="14">
        <v>2634003</v>
      </c>
      <c r="H13" s="14">
        <v>2604502</v>
      </c>
      <c r="I13" s="14">
        <v>2600074</v>
      </c>
      <c r="J13" s="14">
        <v>2586294</v>
      </c>
      <c r="K13" s="14">
        <v>2586294</v>
      </c>
      <c r="L13" s="14">
        <v>2586294</v>
      </c>
      <c r="M13" s="14">
        <v>2586294</v>
      </c>
      <c r="N13" s="14">
        <v>2586294</v>
      </c>
      <c r="O13" s="14">
        <v>2586294</v>
      </c>
      <c r="P13" s="14">
        <v>2586294</v>
      </c>
      <c r="Q13" s="14">
        <v>2586294</v>
      </c>
      <c r="R13" s="14">
        <v>2586294</v>
      </c>
      <c r="S13" s="14">
        <v>2586294</v>
      </c>
    </row>
    <row r="14" spans="1:19" ht="12.75">
      <c r="A14" s="23" t="s">
        <v>19</v>
      </c>
      <c r="B14" s="9" t="s">
        <v>20</v>
      </c>
      <c r="C14" s="13">
        <v>21035049</v>
      </c>
      <c r="D14" s="13">
        <v>22368303</v>
      </c>
      <c r="E14" s="13">
        <v>20165238</v>
      </c>
      <c r="F14" s="13">
        <v>20286229</v>
      </c>
      <c r="G14" s="13">
        <v>20075252</v>
      </c>
      <c r="H14" s="13">
        <v>19850409</v>
      </c>
      <c r="I14" s="13">
        <v>19816663</v>
      </c>
      <c r="J14" s="13">
        <v>19711635</v>
      </c>
      <c r="K14" s="13">
        <v>19711635</v>
      </c>
      <c r="L14" s="13">
        <v>19711635</v>
      </c>
      <c r="M14" s="13">
        <v>19711635</v>
      </c>
      <c r="N14" s="13">
        <v>19711635</v>
      </c>
      <c r="O14" s="13">
        <v>19711635</v>
      </c>
      <c r="P14" s="13">
        <v>19711635</v>
      </c>
      <c r="Q14" s="13">
        <v>19711635</v>
      </c>
      <c r="R14" s="13">
        <v>19711635</v>
      </c>
      <c r="S14" s="13">
        <v>19711635</v>
      </c>
    </row>
    <row r="15" spans="1:19" ht="12.75">
      <c r="A15" s="23" t="s">
        <v>21</v>
      </c>
      <c r="B15" s="9" t="s">
        <v>22</v>
      </c>
      <c r="C15" s="13">
        <v>9092166.63</v>
      </c>
      <c r="D15" s="13">
        <v>19965274.91</v>
      </c>
      <c r="E15" s="13">
        <v>22903176.52</v>
      </c>
      <c r="F15" s="13">
        <v>22829315.52</v>
      </c>
      <c r="G15" s="13">
        <v>22790472.52</v>
      </c>
      <c r="H15" s="13">
        <v>22774178.52</v>
      </c>
      <c r="I15" s="13">
        <v>22626138.52</v>
      </c>
      <c r="J15" s="13">
        <v>22751050.52</v>
      </c>
      <c r="K15" s="13">
        <v>22751050.52</v>
      </c>
      <c r="L15" s="13">
        <v>22621596.91</v>
      </c>
      <c r="M15" s="13">
        <v>22233236</v>
      </c>
      <c r="N15" s="13">
        <v>22233236</v>
      </c>
      <c r="O15" s="13">
        <v>22233236</v>
      </c>
      <c r="P15" s="13">
        <v>22233236</v>
      </c>
      <c r="Q15" s="13">
        <v>22233236</v>
      </c>
      <c r="R15" s="13">
        <v>22233236</v>
      </c>
      <c r="S15" s="13">
        <v>22076494.07</v>
      </c>
    </row>
    <row r="16" spans="1:19" ht="18" customHeight="1">
      <c r="A16" s="23" t="s">
        <v>8</v>
      </c>
      <c r="B16" s="18" t="s">
        <v>23</v>
      </c>
      <c r="C16" s="15">
        <v>38941540.19</v>
      </c>
      <c r="D16" s="15">
        <v>53741213.83</v>
      </c>
      <c r="E16" s="15">
        <v>45000000</v>
      </c>
      <c r="F16" s="15">
        <v>45000000</v>
      </c>
      <c r="G16" s="15">
        <v>45000000</v>
      </c>
      <c r="H16" s="15">
        <v>45000000</v>
      </c>
      <c r="I16" s="15">
        <v>45000000</v>
      </c>
      <c r="J16" s="15">
        <v>45000000</v>
      </c>
      <c r="K16" s="15">
        <v>45000000</v>
      </c>
      <c r="L16" s="15">
        <v>45000000</v>
      </c>
      <c r="M16" s="15">
        <v>45000000</v>
      </c>
      <c r="N16" s="15">
        <v>45000000</v>
      </c>
      <c r="O16" s="15">
        <v>45000000</v>
      </c>
      <c r="P16" s="15">
        <v>45000000</v>
      </c>
      <c r="Q16" s="15">
        <v>45000000</v>
      </c>
      <c r="R16" s="15">
        <v>45000000</v>
      </c>
      <c r="S16" s="15">
        <v>45000000</v>
      </c>
    </row>
    <row r="17" spans="1:19" ht="12.75">
      <c r="A17" s="23" t="s">
        <v>9</v>
      </c>
      <c r="B17" s="18" t="s">
        <v>24</v>
      </c>
      <c r="C17" s="26">
        <f aca="true" t="shared" si="0" ref="C17:H17">SUM(C18,C22,C26)</f>
        <v>2994540</v>
      </c>
      <c r="D17" s="26">
        <f t="shared" si="0"/>
        <v>2791482.2</v>
      </c>
      <c r="E17" s="26">
        <f t="shared" si="0"/>
        <v>4171783.52</v>
      </c>
      <c r="F17" s="26">
        <f t="shared" si="0"/>
        <v>2717767.52</v>
      </c>
      <c r="G17" s="26">
        <f t="shared" si="0"/>
        <v>2306660.52</v>
      </c>
      <c r="H17" s="26">
        <f t="shared" si="0"/>
        <v>1919227.52</v>
      </c>
      <c r="I17" s="26">
        <f aca="true" t="shared" si="1" ref="I17:S17">SUM(I18,I22,I26)</f>
        <v>1651122.52</v>
      </c>
      <c r="J17" s="26">
        <f t="shared" si="1"/>
        <v>1568928.52</v>
      </c>
      <c r="K17" s="26">
        <f t="shared" si="1"/>
        <v>1467182.52</v>
      </c>
      <c r="L17" s="26">
        <f t="shared" si="1"/>
        <v>1217383.91</v>
      </c>
      <c r="M17" s="26">
        <f t="shared" si="1"/>
        <v>786397</v>
      </c>
      <c r="N17" s="26">
        <f t="shared" si="1"/>
        <v>745796</v>
      </c>
      <c r="O17" s="26">
        <f t="shared" si="1"/>
        <v>705194</v>
      </c>
      <c r="P17" s="26">
        <f t="shared" si="1"/>
        <v>664593</v>
      </c>
      <c r="Q17" s="26">
        <f t="shared" si="1"/>
        <v>623991</v>
      </c>
      <c r="R17" s="26">
        <f t="shared" si="1"/>
        <v>583390</v>
      </c>
      <c r="S17" s="26">
        <f t="shared" si="1"/>
        <v>414705.17</v>
      </c>
    </row>
    <row r="18" spans="1:19" ht="24.75" customHeight="1">
      <c r="A18" s="23" t="s">
        <v>14</v>
      </c>
      <c r="B18" s="19" t="s">
        <v>25</v>
      </c>
      <c r="C18" s="13">
        <f>SUM(C19,C21)</f>
        <v>1836298</v>
      </c>
      <c r="D18" s="13">
        <f>SUM(D19,D21)</f>
        <v>2133976.2</v>
      </c>
      <c r="E18" s="13">
        <f>SUM(E19,E21)</f>
        <v>2114973.52</v>
      </c>
      <c r="F18" s="13">
        <f>SUM(F19,F21,)</f>
        <v>1574474.52</v>
      </c>
      <c r="G18" s="13">
        <f aca="true" t="shared" si="2" ref="G18:N18">SUM(G19,G21)</f>
        <v>1207943.52</v>
      </c>
      <c r="H18" s="13">
        <f t="shared" si="2"/>
        <v>864857.52</v>
      </c>
      <c r="I18" s="13">
        <f t="shared" si="2"/>
        <v>634322.52</v>
      </c>
      <c r="J18" s="13">
        <f t="shared" si="2"/>
        <v>603254.52</v>
      </c>
      <c r="K18" s="13">
        <f t="shared" si="2"/>
        <v>572185.52</v>
      </c>
      <c r="L18" s="13">
        <f t="shared" si="2"/>
        <v>390384.91</v>
      </c>
      <c r="M18" s="13">
        <f t="shared" si="2"/>
        <v>0</v>
      </c>
      <c r="N18" s="13">
        <f t="shared" si="2"/>
        <v>0</v>
      </c>
      <c r="O18" s="13"/>
      <c r="P18" s="13"/>
      <c r="Q18" s="13"/>
      <c r="R18" s="13"/>
      <c r="S18" s="13"/>
    </row>
    <row r="19" spans="1:19" ht="12.75">
      <c r="A19" s="23" t="s">
        <v>1</v>
      </c>
      <c r="B19" s="9" t="s">
        <v>26</v>
      </c>
      <c r="C19" s="13">
        <v>1449373</v>
      </c>
      <c r="D19" s="13">
        <v>1733976.2</v>
      </c>
      <c r="E19" s="13">
        <v>1716940.52</v>
      </c>
      <c r="F19" s="13">
        <v>1279457.52</v>
      </c>
      <c r="G19" s="13">
        <v>989694.52</v>
      </c>
      <c r="H19" s="13">
        <v>705989.52</v>
      </c>
      <c r="I19" s="13">
        <v>517814.52</v>
      </c>
      <c r="J19" s="13">
        <v>517814.52</v>
      </c>
      <c r="K19" s="13">
        <v>517814.52</v>
      </c>
      <c r="L19" s="13">
        <v>367082.91</v>
      </c>
      <c r="M19" s="13"/>
      <c r="N19" s="13"/>
      <c r="O19" s="13"/>
      <c r="P19" s="13"/>
      <c r="Q19" s="13"/>
      <c r="R19" s="13"/>
      <c r="S19" s="13"/>
    </row>
    <row r="20" spans="1:19" ht="60" customHeight="1">
      <c r="A20" s="23" t="s">
        <v>2</v>
      </c>
      <c r="B20" s="19" t="s">
        <v>27</v>
      </c>
      <c r="C20" s="13"/>
      <c r="D20" s="9"/>
      <c r="E20" s="9"/>
      <c r="F20" s="9"/>
      <c r="G20" s="9"/>
      <c r="H20" s="9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12.75">
      <c r="A21" s="23" t="s">
        <v>3</v>
      </c>
      <c r="B21" s="9" t="s">
        <v>28</v>
      </c>
      <c r="C21" s="13">
        <v>386925</v>
      </c>
      <c r="D21" s="13">
        <v>400000</v>
      </c>
      <c r="E21" s="13">
        <v>398033</v>
      </c>
      <c r="F21" s="13">
        <v>295017</v>
      </c>
      <c r="G21" s="13">
        <v>218249</v>
      </c>
      <c r="H21" s="13">
        <v>158868</v>
      </c>
      <c r="I21" s="13">
        <v>116508</v>
      </c>
      <c r="J21" s="13">
        <v>85440</v>
      </c>
      <c r="K21" s="13">
        <v>54371</v>
      </c>
      <c r="L21" s="13">
        <v>23302</v>
      </c>
      <c r="M21" s="5"/>
      <c r="N21" s="5"/>
      <c r="O21" s="7"/>
      <c r="P21" s="7"/>
      <c r="Q21" s="7"/>
      <c r="R21" s="5"/>
      <c r="S21" s="5"/>
    </row>
    <row r="22" spans="1:19" ht="22.5">
      <c r="A22" s="23" t="s">
        <v>19</v>
      </c>
      <c r="B22" s="19" t="s">
        <v>29</v>
      </c>
      <c r="C22" s="13">
        <f>SUM(C23,C25)</f>
        <v>0</v>
      </c>
      <c r="D22" s="11">
        <f aca="true" t="shared" si="3" ref="D22:S22">SUM(D23:D25)</f>
        <v>65432</v>
      </c>
      <c r="E22" s="11">
        <f t="shared" si="3"/>
        <v>696503</v>
      </c>
      <c r="F22" s="11">
        <f t="shared" si="3"/>
        <v>1070608</v>
      </c>
      <c r="G22" s="11">
        <f t="shared" si="3"/>
        <v>1030006</v>
      </c>
      <c r="H22" s="11">
        <f t="shared" si="3"/>
        <v>989405</v>
      </c>
      <c r="I22" s="11">
        <f t="shared" si="3"/>
        <v>955570</v>
      </c>
      <c r="J22" s="11">
        <f t="shared" si="3"/>
        <v>908202</v>
      </c>
      <c r="K22" s="11">
        <f t="shared" si="3"/>
        <v>867600</v>
      </c>
      <c r="L22" s="11">
        <f t="shared" si="3"/>
        <v>826999</v>
      </c>
      <c r="M22" s="11">
        <f t="shared" si="3"/>
        <v>786397</v>
      </c>
      <c r="N22" s="11">
        <f t="shared" si="3"/>
        <v>745796</v>
      </c>
      <c r="O22" s="11">
        <f t="shared" si="3"/>
        <v>705194</v>
      </c>
      <c r="P22" s="11">
        <f t="shared" si="3"/>
        <v>664593</v>
      </c>
      <c r="Q22" s="11">
        <f t="shared" si="3"/>
        <v>623991</v>
      </c>
      <c r="R22" s="11">
        <f t="shared" si="3"/>
        <v>583390</v>
      </c>
      <c r="S22" s="11">
        <f t="shared" si="3"/>
        <v>414705.17</v>
      </c>
    </row>
    <row r="23" spans="1:19" ht="12.75">
      <c r="A23" s="23" t="s">
        <v>1</v>
      </c>
      <c r="B23" s="9" t="s">
        <v>26</v>
      </c>
      <c r="C23" s="13"/>
      <c r="D23" s="9"/>
      <c r="E23" s="13">
        <v>128085</v>
      </c>
      <c r="F23" s="13">
        <v>512340</v>
      </c>
      <c r="G23" s="13">
        <v>512340</v>
      </c>
      <c r="H23" s="13">
        <v>512340</v>
      </c>
      <c r="I23" s="13">
        <v>512340</v>
      </c>
      <c r="J23" s="13">
        <v>512340</v>
      </c>
      <c r="K23" s="13">
        <v>512340</v>
      </c>
      <c r="L23" s="13">
        <v>512340</v>
      </c>
      <c r="M23" s="13">
        <v>512340</v>
      </c>
      <c r="N23" s="13">
        <v>512340</v>
      </c>
      <c r="O23" s="13">
        <v>512340</v>
      </c>
      <c r="P23" s="13">
        <v>512340</v>
      </c>
      <c r="Q23" s="13">
        <v>512340</v>
      </c>
      <c r="R23" s="13">
        <v>512340</v>
      </c>
      <c r="S23" s="13">
        <v>384257.17</v>
      </c>
    </row>
    <row r="24" spans="1:19" ht="56.25">
      <c r="A24" s="23" t="s">
        <v>2</v>
      </c>
      <c r="B24" s="19" t="s">
        <v>27</v>
      </c>
      <c r="C24" s="13"/>
      <c r="D24" s="9"/>
      <c r="E24" s="9"/>
      <c r="F24" s="8"/>
      <c r="G24" s="9"/>
      <c r="H24" s="9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12.75">
      <c r="A25" s="23" t="s">
        <v>3</v>
      </c>
      <c r="B25" s="9" t="s">
        <v>28</v>
      </c>
      <c r="C25" s="13"/>
      <c r="D25" s="13">
        <v>65432</v>
      </c>
      <c r="E25" s="13">
        <v>568418</v>
      </c>
      <c r="F25" s="13">
        <v>558268</v>
      </c>
      <c r="G25" s="13">
        <v>517666</v>
      </c>
      <c r="H25" s="13">
        <v>477065</v>
      </c>
      <c r="I25" s="13">
        <v>443230</v>
      </c>
      <c r="J25" s="13">
        <v>395862</v>
      </c>
      <c r="K25" s="13">
        <v>355260</v>
      </c>
      <c r="L25" s="13">
        <v>314659</v>
      </c>
      <c r="M25" s="13">
        <v>274057</v>
      </c>
      <c r="N25" s="13">
        <v>233456</v>
      </c>
      <c r="O25" s="13">
        <v>192854</v>
      </c>
      <c r="P25" s="13">
        <v>152253</v>
      </c>
      <c r="Q25" s="13">
        <v>111651</v>
      </c>
      <c r="R25" s="13">
        <v>71050</v>
      </c>
      <c r="S25" s="13">
        <v>30448</v>
      </c>
    </row>
    <row r="26" spans="1:19" ht="12.75">
      <c r="A26" s="23" t="s">
        <v>21</v>
      </c>
      <c r="B26" s="9" t="s">
        <v>30</v>
      </c>
      <c r="C26" s="13">
        <v>1158242</v>
      </c>
      <c r="D26" s="13">
        <v>592074</v>
      </c>
      <c r="E26" s="13">
        <v>1360307</v>
      </c>
      <c r="F26" s="13">
        <v>72685</v>
      </c>
      <c r="G26" s="13">
        <v>68711</v>
      </c>
      <c r="H26" s="13">
        <v>64965</v>
      </c>
      <c r="I26" s="13">
        <v>61230</v>
      </c>
      <c r="J26" s="13">
        <v>57472</v>
      </c>
      <c r="K26" s="13">
        <v>27397</v>
      </c>
      <c r="L26" s="13"/>
      <c r="M26" s="13"/>
      <c r="N26" s="13"/>
      <c r="O26" s="13"/>
      <c r="P26" s="13"/>
      <c r="Q26" s="13"/>
      <c r="R26" s="13"/>
      <c r="S26" s="13"/>
    </row>
    <row r="27" spans="1:19" ht="12.75">
      <c r="A27" s="23" t="s">
        <v>31</v>
      </c>
      <c r="B27" s="9" t="s">
        <v>6</v>
      </c>
      <c r="C27" s="9"/>
      <c r="D27" s="9"/>
      <c r="E27" s="9"/>
      <c r="F27" s="9"/>
      <c r="G27" s="9"/>
      <c r="H27" s="9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ht="12.75">
      <c r="A28" s="23" t="s">
        <v>10</v>
      </c>
      <c r="B28" s="18" t="s">
        <v>32</v>
      </c>
      <c r="C28" s="15">
        <f aca="true" t="shared" si="4" ref="C28:L28">SUM(C9-C16)</f>
        <v>-4889655.559999995</v>
      </c>
      <c r="D28" s="15">
        <f t="shared" si="4"/>
        <v>-9349342.54</v>
      </c>
      <c r="E28" s="15">
        <f>SUM(E9-E16)</f>
        <v>1845025.5200000033</v>
      </c>
      <c r="F28" s="15">
        <f t="shared" si="4"/>
        <v>1791797.5200000033</v>
      </c>
      <c r="G28" s="15">
        <f t="shared" si="4"/>
        <v>1502034.5200000033</v>
      </c>
      <c r="H28" s="15">
        <f t="shared" si="4"/>
        <v>1218329.5200000033</v>
      </c>
      <c r="I28" s="15">
        <f t="shared" si="4"/>
        <v>1030154.5200000033</v>
      </c>
      <c r="J28" s="15">
        <f t="shared" si="4"/>
        <v>1030154.5200000033</v>
      </c>
      <c r="K28" s="15">
        <f t="shared" si="4"/>
        <v>1030154.5200000033</v>
      </c>
      <c r="L28" s="15">
        <f t="shared" si="4"/>
        <v>879422.9099999964</v>
      </c>
      <c r="M28" s="15">
        <f aca="true" t="shared" si="5" ref="M28:S28">SUM(M9-M16)</f>
        <v>512340</v>
      </c>
      <c r="N28" s="15">
        <f t="shared" si="5"/>
        <v>512340</v>
      </c>
      <c r="O28" s="15">
        <f t="shared" si="5"/>
        <v>512340</v>
      </c>
      <c r="P28" s="15">
        <f t="shared" si="5"/>
        <v>512340</v>
      </c>
      <c r="Q28" s="15">
        <f t="shared" si="5"/>
        <v>512340</v>
      </c>
      <c r="R28" s="15">
        <f t="shared" si="5"/>
        <v>512340</v>
      </c>
      <c r="S28" s="15">
        <f t="shared" si="5"/>
        <v>384257.1700000018</v>
      </c>
    </row>
    <row r="29" spans="1:19" ht="12.75">
      <c r="A29" s="23" t="s">
        <v>33</v>
      </c>
      <c r="B29" s="18" t="s">
        <v>34</v>
      </c>
      <c r="C29" s="13">
        <v>8346584.75</v>
      </c>
      <c r="D29" s="13">
        <v>13785370.72</v>
      </c>
      <c r="E29" s="13">
        <f>SUM(D29-E19-E23)</f>
        <v>11940345.200000001</v>
      </c>
      <c r="F29" s="13">
        <f>SUM(E29-F19-F23-F24)</f>
        <v>10148547.680000002</v>
      </c>
      <c r="G29" s="13">
        <f aca="true" t="shared" si="6" ref="G29:L29">SUM(F29-G19-G23)</f>
        <v>8646513.160000002</v>
      </c>
      <c r="H29" s="13">
        <f t="shared" si="6"/>
        <v>7428183.640000002</v>
      </c>
      <c r="I29" s="13">
        <f t="shared" si="6"/>
        <v>6398029.120000003</v>
      </c>
      <c r="J29" s="13">
        <f t="shared" si="6"/>
        <v>5367874.600000003</v>
      </c>
      <c r="K29" s="13">
        <f t="shared" si="6"/>
        <v>4337720.080000004</v>
      </c>
      <c r="L29" s="13">
        <f t="shared" si="6"/>
        <v>3458297.1700000037</v>
      </c>
      <c r="M29" s="13">
        <f aca="true" t="shared" si="7" ref="M29:S29">SUM(L29-M19-M23)</f>
        <v>2945957.1700000037</v>
      </c>
      <c r="N29" s="13">
        <f t="shared" si="7"/>
        <v>2433617.1700000037</v>
      </c>
      <c r="O29" s="13">
        <f t="shared" si="7"/>
        <v>1921277.1700000037</v>
      </c>
      <c r="P29" s="13">
        <f t="shared" si="7"/>
        <v>1408937.1700000037</v>
      </c>
      <c r="Q29" s="13">
        <f t="shared" si="7"/>
        <v>896597.1700000037</v>
      </c>
      <c r="R29" s="13">
        <f t="shared" si="7"/>
        <v>384257.17000000365</v>
      </c>
      <c r="S29" s="13">
        <f t="shared" si="7"/>
        <v>3.6670826375484467E-09</v>
      </c>
    </row>
    <row r="30" spans="1:19" ht="48" customHeight="1">
      <c r="A30" s="23" t="s">
        <v>1</v>
      </c>
      <c r="B30" s="19" t="s">
        <v>35</v>
      </c>
      <c r="C30" s="8"/>
      <c r="D30" s="9"/>
      <c r="E30" s="8"/>
      <c r="F30" s="9"/>
      <c r="G30" s="9"/>
      <c r="H30" s="9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ht="15.75" customHeight="1">
      <c r="A31" s="6" t="s">
        <v>36</v>
      </c>
      <c r="B31" s="18" t="s">
        <v>42</v>
      </c>
      <c r="C31" s="10">
        <f aca="true" t="shared" si="8" ref="C31:H31">SUM(C29/C9*100)</f>
        <v>24.511373865770082</v>
      </c>
      <c r="D31" s="10">
        <f t="shared" si="8"/>
        <v>31.05381755579514</v>
      </c>
      <c r="E31" s="10">
        <f t="shared" si="8"/>
        <v>25.48903553249681</v>
      </c>
      <c r="F31" s="10">
        <f t="shared" si="8"/>
        <v>21.688732251976973</v>
      </c>
      <c r="G31" s="10">
        <f t="shared" si="8"/>
        <v>18.59383841857765</v>
      </c>
      <c r="H31" s="10">
        <f t="shared" si="8"/>
        <v>16.071943138458984</v>
      </c>
      <c r="I31" s="10">
        <f aca="true" t="shared" si="9" ref="I31:S31">SUM(I29/I9*100)</f>
        <v>13.899647278438035</v>
      </c>
      <c r="J31" s="10">
        <f t="shared" si="9"/>
        <v>11.66164801308167</v>
      </c>
      <c r="K31" s="10">
        <f t="shared" si="9"/>
        <v>9.423648747725306</v>
      </c>
      <c r="L31" s="10">
        <f t="shared" si="9"/>
        <v>7.537795705896346</v>
      </c>
      <c r="M31" s="10">
        <f t="shared" si="9"/>
        <v>6.472875642078618</v>
      </c>
      <c r="N31" s="10">
        <f t="shared" si="9"/>
        <v>5.347158968314975</v>
      </c>
      <c r="O31" s="10">
        <f t="shared" si="9"/>
        <v>4.221442294551332</v>
      </c>
      <c r="P31" s="10">
        <f t="shared" si="9"/>
        <v>3.0957256207876886</v>
      </c>
      <c r="Q31" s="10">
        <f t="shared" si="9"/>
        <v>1.9700089470240458</v>
      </c>
      <c r="R31" s="10">
        <f t="shared" si="9"/>
        <v>0.844292273260403</v>
      </c>
      <c r="S31" s="10">
        <f t="shared" si="9"/>
        <v>8.080076366155596E-15</v>
      </c>
    </row>
    <row r="32" spans="1:19" ht="28.5" customHeight="1">
      <c r="A32" s="6" t="s">
        <v>37</v>
      </c>
      <c r="B32" s="20" t="s">
        <v>43</v>
      </c>
      <c r="C32" s="11">
        <f aca="true" t="shared" si="10" ref="C32:H32">SUM(C17/C9*100)</f>
        <v>8.794050703912536</v>
      </c>
      <c r="D32" s="11">
        <f t="shared" si="10"/>
        <v>6.288273323203717</v>
      </c>
      <c r="E32" s="11">
        <f t="shared" si="10"/>
        <v>8.905499513964187</v>
      </c>
      <c r="F32" s="11">
        <f t="shared" si="10"/>
        <v>5.808213541782312</v>
      </c>
      <c r="G32" s="11">
        <f t="shared" si="10"/>
        <v>4.960343227580572</v>
      </c>
      <c r="H32" s="11">
        <f t="shared" si="10"/>
        <v>4.152524636723391</v>
      </c>
      <c r="I32" s="11">
        <f aca="true" t="shared" si="11" ref="I32:S32">SUM(I17/I9*100)</f>
        <v>3.587045355849481</v>
      </c>
      <c r="J32" s="11">
        <f t="shared" si="11"/>
        <v>3.4084798027742966</v>
      </c>
      <c r="K32" s="11">
        <f t="shared" si="11"/>
        <v>3.1874377466243624</v>
      </c>
      <c r="L32" s="11">
        <f t="shared" si="11"/>
        <v>2.653442072251209</v>
      </c>
      <c r="M32" s="11">
        <f t="shared" si="11"/>
        <v>1.7278764396644954</v>
      </c>
      <c r="N32" s="11">
        <f t="shared" si="11"/>
        <v>1.6386676668349724</v>
      </c>
      <c r="O32" s="11">
        <f t="shared" si="11"/>
        <v>1.5494566967991539</v>
      </c>
      <c r="P32" s="11">
        <f t="shared" si="11"/>
        <v>1.460247923969631</v>
      </c>
      <c r="Q32" s="11">
        <f t="shared" si="11"/>
        <v>1.3710369539338123</v>
      </c>
      <c r="R32" s="11">
        <f t="shared" si="11"/>
        <v>1.2818281811042895</v>
      </c>
      <c r="S32" s="11">
        <f t="shared" si="11"/>
        <v>0.9137643664555323</v>
      </c>
    </row>
    <row r="33" spans="1:19" ht="21">
      <c r="A33" s="6" t="s">
        <v>38</v>
      </c>
      <c r="B33" s="20" t="s">
        <v>44</v>
      </c>
      <c r="C33" s="10">
        <v>24.51</v>
      </c>
      <c r="D33" s="10">
        <v>31.05</v>
      </c>
      <c r="E33" s="10">
        <v>25.49</v>
      </c>
      <c r="F33" s="10">
        <v>21.69</v>
      </c>
      <c r="G33" s="10">
        <v>18.59</v>
      </c>
      <c r="H33" s="10">
        <v>16.07</v>
      </c>
      <c r="I33" s="10">
        <v>13.9</v>
      </c>
      <c r="J33" s="10">
        <v>11.66</v>
      </c>
      <c r="K33" s="10">
        <v>9.42</v>
      </c>
      <c r="L33" s="10">
        <v>7.54</v>
      </c>
      <c r="M33" s="10">
        <v>6.47</v>
      </c>
      <c r="N33" s="10">
        <v>5.35</v>
      </c>
      <c r="O33" s="10">
        <v>4.22</v>
      </c>
      <c r="P33" s="10">
        <v>3.1</v>
      </c>
      <c r="Q33" s="10">
        <v>1.97</v>
      </c>
      <c r="R33" s="10">
        <v>0.84</v>
      </c>
      <c r="S33" s="10">
        <v>0</v>
      </c>
    </row>
    <row r="34" spans="1:19" ht="30" customHeight="1">
      <c r="A34" s="25" t="s">
        <v>39</v>
      </c>
      <c r="B34" s="21" t="s">
        <v>45</v>
      </c>
      <c r="C34" s="11">
        <v>8.79</v>
      </c>
      <c r="D34" s="11">
        <v>6.29</v>
      </c>
      <c r="E34" s="11">
        <v>8.91</v>
      </c>
      <c r="F34" s="11">
        <v>5.81</v>
      </c>
      <c r="G34" s="11">
        <v>4.96</v>
      </c>
      <c r="H34" s="11">
        <v>4.15</v>
      </c>
      <c r="I34" s="11">
        <v>3.59</v>
      </c>
      <c r="J34" s="11">
        <v>3.41</v>
      </c>
      <c r="K34" s="11">
        <v>3.19</v>
      </c>
      <c r="L34" s="11">
        <v>2.65</v>
      </c>
      <c r="M34" s="11">
        <v>1.73</v>
      </c>
      <c r="N34" s="11">
        <v>1.64</v>
      </c>
      <c r="O34" s="11">
        <v>1.55</v>
      </c>
      <c r="P34" s="11">
        <v>1.46</v>
      </c>
      <c r="Q34" s="11">
        <v>1.37</v>
      </c>
      <c r="R34" s="11">
        <v>1.28</v>
      </c>
      <c r="S34" s="11">
        <v>0.91</v>
      </c>
    </row>
  </sheetData>
  <mergeCells count="9">
    <mergeCell ref="E6:S6"/>
    <mergeCell ref="A6:A7"/>
    <mergeCell ref="B6:B7"/>
    <mergeCell ref="C6:C7"/>
    <mergeCell ref="D6:D7"/>
    <mergeCell ref="A4:S4"/>
    <mergeCell ref="L2:S2"/>
    <mergeCell ref="L1:S1"/>
    <mergeCell ref="L3:S3"/>
  </mergeCells>
  <printOptions horizontalCentered="1" verticalCentered="1"/>
  <pageMargins left="0.19652777777777777" right="0.39375" top="0.5902777777777779" bottom="0.5902777777777778" header="0.5118055555555556" footer="0.5118055555555556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SPN</cp:lastModifiedBy>
  <cp:lastPrinted>2010-06-15T09:49:53Z</cp:lastPrinted>
  <dcterms:created xsi:type="dcterms:W3CDTF">2008-03-12T06:36:29Z</dcterms:created>
  <dcterms:modified xsi:type="dcterms:W3CDTF">2010-06-15T09:51:48Z</dcterms:modified>
  <cp:category/>
  <cp:version/>
  <cp:contentType/>
  <cp:contentStatus/>
</cp:coreProperties>
</file>