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<sst xmlns="http://schemas.openxmlformats.org/spreadsheetml/2006/main" count="61" uniqueCount="48">
  <si>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</si>
  <si>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</si>
  <si>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</si>
  <si>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</si>
  <si>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</si>
  <si>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</si>
  <si>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</si>
  <si>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</si>
  <si>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</si>
  <si>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</si>
  <si>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</si>
  <si>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</si>
  <si>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</si>
  <si>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</si>
  <si>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</si>
  <si>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</si>
  <si>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</si>
  <si>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</si>
  <si>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</si>
  <si>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</si>
  <si>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</si>
  <si>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</si>
  <si>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</si>
  <si>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</si>
  <si>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</si>
  <si>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</si>
  <si>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</si>
  <si>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</si>
  <si>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</si>
  <si>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</si>
  <si>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</si>
  <si>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</si>
  <si>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</si>
  <si>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</si>
  <si>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</si>
  <si>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</si>
  <si>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</si>
  <si>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</si>
  <si>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</si>
  <si>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</si>
  <si>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</si>
  <si>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</si>
  <si>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</si>
  <si>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Plan na 2009 r.</t>
  </si>
  <si>
    <t xml:space="preserve"> Wykonanie za 2008r.</t>
  </si>
  <si>
    <t xml:space="preserve">Załacznik nr 11a </t>
  </si>
  <si>
    <t>z dnia 22 grudnia 2009r.</t>
  </si>
  <si>
    <t xml:space="preserve">do uchwały Rady Powiatu nr XXXIV/198/09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</si>
</sst>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C1">
      <selection activeCell="K20" sqref="K20"/>
    </sheetView>
  </sheetViews>
  <sheetFormatPr defaultColWidth="9.00390625" defaultRowHeight="12.75"/>
  <cols>
    <col min="1" max="1" width="4.125" style="1" customWidth="1"/>
    <col min="2" max="2" width="32.2539062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2" width="12.00390625" style="1" customWidth="1"/>
    <col min="13" max="13" width="11.25390625" style="1" customWidth="1"/>
    <col min="14" max="16384" width="9.125" style="1" customWidth="1"/>
  </cols>
  <sheetData>
    <row r="1" ht="12.75">
      <c r="M1" s="25" t="s">
        <v>45</v>
      </c>
    </row>
    <row r="2" spans="11:13" ht="12.75">
      <c r="K2" s="1" t="s">
        <v>47</v>
      </c>
      <c r="M2" s="26"/>
    </row>
    <row r="3" ht="12.75">
      <c r="M3" s="25" t="s">
        <v>46</v>
      </c>
    </row>
    <row r="4" spans="1:13" ht="18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13.5" thickBot="1"/>
    <row r="6" spans="1:13" ht="24.75" customHeight="1" thickBot="1">
      <c r="A6" s="29" t="s">
        <v>3</v>
      </c>
      <c r="B6" s="28" t="s">
        <v>6</v>
      </c>
      <c r="C6" s="30" t="s">
        <v>44</v>
      </c>
      <c r="D6" s="29" t="s">
        <v>43</v>
      </c>
      <c r="E6" s="28" t="s">
        <v>11</v>
      </c>
      <c r="F6" s="28"/>
      <c r="G6" s="28"/>
      <c r="H6" s="28"/>
      <c r="I6" s="28"/>
      <c r="J6" s="28"/>
      <c r="K6" s="28"/>
      <c r="L6" s="28"/>
      <c r="M6" s="28"/>
    </row>
    <row r="7" spans="1:13" ht="24.75" customHeight="1" thickBot="1">
      <c r="A7" s="29"/>
      <c r="B7" s="28"/>
      <c r="C7" s="30"/>
      <c r="D7" s="29"/>
      <c r="E7" s="2">
        <v>2010</v>
      </c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>
        <v>2016</v>
      </c>
      <c r="L7" s="2">
        <v>2017</v>
      </c>
      <c r="M7" s="2">
        <v>2018</v>
      </c>
    </row>
    <row r="8" spans="1:13" ht="7.5" customHeight="1" thickBot="1">
      <c r="A8" s="1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/>
      <c r="J8" s="3"/>
      <c r="K8" s="3"/>
      <c r="L8" s="3"/>
      <c r="M8" s="3">
        <v>9</v>
      </c>
    </row>
    <row r="9" spans="1:13" ht="19.5" customHeight="1">
      <c r="A9" s="6" t="s">
        <v>4</v>
      </c>
      <c r="B9" s="7" t="s">
        <v>12</v>
      </c>
      <c r="C9" s="20">
        <v>32747267.85</v>
      </c>
      <c r="D9" s="20">
        <v>34381919.24</v>
      </c>
      <c r="E9" s="20">
        <v>41657252</v>
      </c>
      <c r="F9" s="20">
        <v>41761926</v>
      </c>
      <c r="G9" s="20">
        <v>41324443</v>
      </c>
      <c r="H9" s="20">
        <v>41034680</v>
      </c>
      <c r="I9" s="20">
        <v>40782463</v>
      </c>
      <c r="J9" s="20">
        <v>40562800</v>
      </c>
      <c r="K9" s="20">
        <v>40562800</v>
      </c>
      <c r="L9" s="20">
        <v>40562800</v>
      </c>
      <c r="M9" s="20">
        <v>40340333.08</v>
      </c>
    </row>
    <row r="10" spans="1:13" ht="19.5" customHeight="1">
      <c r="A10" s="8" t="s">
        <v>13</v>
      </c>
      <c r="B10" s="5" t="s">
        <v>14</v>
      </c>
      <c r="C10" s="21">
        <v>5876443.73</v>
      </c>
      <c r="D10" s="21">
        <v>3785601.28</v>
      </c>
      <c r="E10" s="21">
        <v>3706478.9</v>
      </c>
      <c r="F10" s="21">
        <v>3583325</v>
      </c>
      <c r="G10" s="21">
        <v>3543382</v>
      </c>
      <c r="H10" s="21">
        <v>3679814</v>
      </c>
      <c r="I10" s="21">
        <v>3494425</v>
      </c>
      <c r="J10" s="21">
        <v>3474541</v>
      </c>
      <c r="K10" s="21">
        <v>3474541</v>
      </c>
      <c r="L10" s="21">
        <v>3474541</v>
      </c>
      <c r="M10" s="21">
        <v>3380744.08</v>
      </c>
    </row>
    <row r="11" spans="1:13" ht="19.5" customHeight="1">
      <c r="A11" s="8" t="s">
        <v>0</v>
      </c>
      <c r="B11" s="5" t="s">
        <v>15</v>
      </c>
      <c r="C11" s="21">
        <v>2698837.16</v>
      </c>
      <c r="D11" s="21">
        <v>1008158.7</v>
      </c>
      <c r="E11" s="21">
        <v>893808.9</v>
      </c>
      <c r="F11" s="21">
        <v>918467</v>
      </c>
      <c r="G11" s="21">
        <v>907952</v>
      </c>
      <c r="H11" s="21">
        <v>911058</v>
      </c>
      <c r="I11" s="21">
        <v>895064</v>
      </c>
      <c r="J11" s="21">
        <v>889829</v>
      </c>
      <c r="K11" s="21">
        <v>889829</v>
      </c>
      <c r="L11" s="21">
        <v>889829</v>
      </c>
      <c r="M11" s="21">
        <v>796032.08</v>
      </c>
    </row>
    <row r="12" spans="1:13" ht="19.5" customHeight="1">
      <c r="A12" s="8" t="s">
        <v>1</v>
      </c>
      <c r="B12" s="5" t="s">
        <v>16</v>
      </c>
      <c r="C12" s="21">
        <v>285964.57</v>
      </c>
      <c r="D12" s="21">
        <v>223948</v>
      </c>
      <c r="E12" s="21">
        <v>166860</v>
      </c>
      <c r="F12" s="21">
        <v>167861</v>
      </c>
      <c r="G12" s="21">
        <v>166115</v>
      </c>
      <c r="H12" s="21">
        <v>164254</v>
      </c>
      <c r="I12" s="21">
        <v>163975</v>
      </c>
      <c r="J12" s="21">
        <v>163106</v>
      </c>
      <c r="K12" s="21">
        <v>163106</v>
      </c>
      <c r="L12" s="21">
        <v>163106</v>
      </c>
      <c r="M12" s="21">
        <v>163106</v>
      </c>
    </row>
    <row r="13" spans="1:13" ht="19.5" customHeight="1">
      <c r="A13" s="6" t="s">
        <v>2</v>
      </c>
      <c r="B13" s="4" t="s">
        <v>17</v>
      </c>
      <c r="C13" s="22">
        <v>2891642</v>
      </c>
      <c r="D13" s="22">
        <v>2486950</v>
      </c>
      <c r="E13" s="22">
        <v>2645810</v>
      </c>
      <c r="F13" s="22">
        <v>2496997</v>
      </c>
      <c r="G13" s="22">
        <v>2469315</v>
      </c>
      <c r="H13" s="22">
        <v>2604502</v>
      </c>
      <c r="I13" s="22">
        <v>2435386</v>
      </c>
      <c r="J13" s="22">
        <v>2421606</v>
      </c>
      <c r="K13" s="22">
        <v>2421606</v>
      </c>
      <c r="L13" s="22">
        <v>2421606</v>
      </c>
      <c r="M13" s="22">
        <v>2421606</v>
      </c>
    </row>
    <row r="14" spans="1:13" ht="19.5" customHeight="1">
      <c r="A14" s="6" t="s">
        <v>18</v>
      </c>
      <c r="B14" s="5" t="s">
        <v>19</v>
      </c>
      <c r="C14" s="21">
        <v>19389553</v>
      </c>
      <c r="D14" s="21">
        <v>21035049</v>
      </c>
      <c r="E14" s="21">
        <v>20165238</v>
      </c>
      <c r="F14" s="21">
        <v>20286229</v>
      </c>
      <c r="G14" s="21">
        <v>20075252</v>
      </c>
      <c r="H14" s="21">
        <v>19850409</v>
      </c>
      <c r="I14" s="21">
        <v>19816663</v>
      </c>
      <c r="J14" s="21">
        <v>19711635</v>
      </c>
      <c r="K14" s="21">
        <v>19711635</v>
      </c>
      <c r="L14" s="21">
        <v>19711635</v>
      </c>
      <c r="M14" s="21">
        <v>19711635</v>
      </c>
    </row>
    <row r="15" spans="1:13" ht="19.5" customHeight="1">
      <c r="A15" s="6" t="s">
        <v>20</v>
      </c>
      <c r="B15" s="5" t="s">
        <v>21</v>
      </c>
      <c r="C15" s="21">
        <v>7481271.12</v>
      </c>
      <c r="D15" s="21">
        <v>9561268.96</v>
      </c>
      <c r="E15" s="21">
        <v>17785535.1</v>
      </c>
      <c r="F15" s="21">
        <v>17892372</v>
      </c>
      <c r="G15" s="21">
        <v>17705809</v>
      </c>
      <c r="H15" s="21">
        <v>17504457</v>
      </c>
      <c r="I15" s="21">
        <v>17471375</v>
      </c>
      <c r="J15" s="21">
        <v>17376624</v>
      </c>
      <c r="K15" s="21">
        <v>17376624</v>
      </c>
      <c r="L15" s="21">
        <v>17376624</v>
      </c>
      <c r="M15" s="21">
        <v>17247954</v>
      </c>
    </row>
    <row r="16" spans="1:13" ht="19.5" customHeight="1">
      <c r="A16" s="6" t="s">
        <v>7</v>
      </c>
      <c r="B16" s="9" t="s">
        <v>22</v>
      </c>
      <c r="C16" s="23">
        <v>32418819.13</v>
      </c>
      <c r="D16" s="23">
        <v>39514487.13</v>
      </c>
      <c r="E16" s="23">
        <v>40000000</v>
      </c>
      <c r="F16" s="23">
        <v>40000000</v>
      </c>
      <c r="G16" s="23">
        <v>40000000</v>
      </c>
      <c r="H16" s="23">
        <v>40000000</v>
      </c>
      <c r="I16" s="23">
        <v>40000000</v>
      </c>
      <c r="J16" s="23">
        <v>40000000</v>
      </c>
      <c r="K16" s="23">
        <v>40000000</v>
      </c>
      <c r="L16" s="23">
        <v>40000000</v>
      </c>
      <c r="M16" s="23">
        <v>40000000</v>
      </c>
    </row>
    <row r="17" spans="1:13" ht="19.5" customHeight="1">
      <c r="A17" s="6" t="s">
        <v>8</v>
      </c>
      <c r="B17" s="9" t="s">
        <v>23</v>
      </c>
      <c r="C17" s="21">
        <f aca="true" t="shared" si="0" ref="C17:H17">SUM(C18,C22,C26)</f>
        <v>1335311.72</v>
      </c>
      <c r="D17" s="21">
        <f t="shared" si="0"/>
        <v>3024075.25</v>
      </c>
      <c r="E17" s="21">
        <f t="shared" si="0"/>
        <v>2860985</v>
      </c>
      <c r="F17" s="21">
        <f>SUM(F18,F22,F26)</f>
        <v>3565252</v>
      </c>
      <c r="G17" s="21">
        <f>SUM(G18,G22,G26)</f>
        <v>1728266</v>
      </c>
      <c r="H17" s="21">
        <f t="shared" si="0"/>
        <v>1346708</v>
      </c>
      <c r="I17" s="21">
        <f>SUM(I18,I22,I26)</f>
        <v>1028707</v>
      </c>
      <c r="J17" s="21">
        <f>SUM(J18,J22,J26)</f>
        <v>749030</v>
      </c>
      <c r="K17" s="21">
        <f>SUM(K18,K22,K26)</f>
        <v>706272</v>
      </c>
      <c r="L17" s="21">
        <f>SUM(L18,L22,L26)</f>
        <v>637197</v>
      </c>
      <c r="M17" s="21">
        <f>SUM(M18,M22,M26)</f>
        <v>350333.08</v>
      </c>
    </row>
    <row r="18" spans="1:13" ht="30" customHeight="1">
      <c r="A18" s="6" t="s">
        <v>13</v>
      </c>
      <c r="B18" s="10" t="s">
        <v>24</v>
      </c>
      <c r="C18" s="21">
        <f>SUM(C19,C21)</f>
        <v>1335311.72</v>
      </c>
      <c r="D18" s="21">
        <f>SUM(D19,D21)</f>
        <v>1820920</v>
      </c>
      <c r="E18" s="21">
        <f>SUM(E19,E21)</f>
        <v>1865111</v>
      </c>
      <c r="F18" s="21">
        <f>SUM(F19,F21,)</f>
        <v>1361145</v>
      </c>
      <c r="G18" s="21">
        <f aca="true" t="shared" si="1" ref="G18:M18">SUM(G19,G21)</f>
        <v>850781</v>
      </c>
      <c r="H18" s="21">
        <f t="shared" si="1"/>
        <v>512197</v>
      </c>
      <c r="I18" s="21">
        <f t="shared" si="1"/>
        <v>236942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1:13" ht="19.5" customHeight="1">
      <c r="A19" s="6" t="s">
        <v>0</v>
      </c>
      <c r="B19" s="5" t="s">
        <v>25</v>
      </c>
      <c r="C19" s="21">
        <v>1005414</v>
      </c>
      <c r="D19" s="21">
        <v>1478908</v>
      </c>
      <c r="E19" s="21">
        <v>1563452</v>
      </c>
      <c r="F19" s="21">
        <v>1199126</v>
      </c>
      <c r="G19" s="21">
        <v>761643</v>
      </c>
      <c r="H19" s="21">
        <v>471880</v>
      </c>
      <c r="I19" s="21">
        <v>219663</v>
      </c>
      <c r="J19" s="21"/>
      <c r="K19" s="21"/>
      <c r="L19" s="21"/>
      <c r="M19" s="21"/>
    </row>
    <row r="20" spans="1:13" ht="60" customHeight="1">
      <c r="A20" s="6" t="s">
        <v>1</v>
      </c>
      <c r="B20" s="24" t="s">
        <v>26</v>
      </c>
      <c r="C20" s="17"/>
      <c r="D20" s="17"/>
      <c r="E20" s="17"/>
      <c r="F20" s="17"/>
      <c r="G20" s="17"/>
      <c r="H20" s="17"/>
      <c r="I20" s="5"/>
      <c r="J20" s="5"/>
      <c r="K20" s="5"/>
      <c r="L20" s="5"/>
      <c r="M20" s="5"/>
    </row>
    <row r="21" spans="1:13" ht="19.5" customHeight="1">
      <c r="A21" s="6" t="s">
        <v>2</v>
      </c>
      <c r="B21" s="5" t="s">
        <v>27</v>
      </c>
      <c r="C21" s="21">
        <v>329897.72</v>
      </c>
      <c r="D21" s="21">
        <v>342012</v>
      </c>
      <c r="E21" s="21">
        <v>301659</v>
      </c>
      <c r="F21" s="21">
        <v>162019</v>
      </c>
      <c r="G21" s="21">
        <v>89138</v>
      </c>
      <c r="H21" s="21">
        <v>40317</v>
      </c>
      <c r="I21" s="21">
        <v>17279</v>
      </c>
      <c r="J21" s="14"/>
      <c r="K21" s="14"/>
      <c r="L21" s="14"/>
      <c r="M21" s="5"/>
    </row>
    <row r="22" spans="1:13" ht="30" customHeight="1">
      <c r="A22" s="6" t="s">
        <v>18</v>
      </c>
      <c r="B22" s="10" t="s">
        <v>28</v>
      </c>
      <c r="C22" s="17">
        <f>SUM(C23,C25)</f>
        <v>0</v>
      </c>
      <c r="D22" s="19">
        <f aca="true" t="shared" si="2" ref="D22:M22">SUM(D23:D25)</f>
        <v>44913.25</v>
      </c>
      <c r="E22" s="19">
        <f t="shared" si="2"/>
        <v>403800</v>
      </c>
      <c r="F22" s="19">
        <f t="shared" si="2"/>
        <v>843800</v>
      </c>
      <c r="G22" s="19">
        <f t="shared" si="2"/>
        <v>804800</v>
      </c>
      <c r="H22" s="19">
        <f t="shared" si="2"/>
        <v>765800</v>
      </c>
      <c r="I22" s="19">
        <f t="shared" si="2"/>
        <v>726800</v>
      </c>
      <c r="J22" s="19">
        <f t="shared" si="2"/>
        <v>687800</v>
      </c>
      <c r="K22" s="19">
        <f t="shared" si="2"/>
        <v>648800</v>
      </c>
      <c r="L22" s="19">
        <f t="shared" si="2"/>
        <v>609800</v>
      </c>
      <c r="M22" s="19">
        <f t="shared" si="2"/>
        <v>350333.08</v>
      </c>
    </row>
    <row r="23" spans="1:13" ht="19.5" customHeight="1">
      <c r="A23" s="6" t="s">
        <v>0</v>
      </c>
      <c r="B23" s="5" t="s">
        <v>25</v>
      </c>
      <c r="C23" s="17"/>
      <c r="D23" s="17"/>
      <c r="E23" s="21">
        <v>93800</v>
      </c>
      <c r="F23" s="21">
        <v>562800</v>
      </c>
      <c r="G23" s="21">
        <v>562800</v>
      </c>
      <c r="H23" s="21">
        <v>562800</v>
      </c>
      <c r="I23" s="21">
        <v>562800</v>
      </c>
      <c r="J23" s="21">
        <v>562800</v>
      </c>
      <c r="K23" s="21">
        <v>562800</v>
      </c>
      <c r="L23" s="21">
        <v>562800</v>
      </c>
      <c r="M23" s="21">
        <v>340333.08</v>
      </c>
    </row>
    <row r="24" spans="1:13" ht="60" customHeight="1">
      <c r="A24" s="6" t="s">
        <v>1</v>
      </c>
      <c r="B24" s="24" t="s">
        <v>26</v>
      </c>
      <c r="C24" s="17"/>
      <c r="D24" s="17"/>
      <c r="E24" s="17"/>
      <c r="F24" s="16"/>
      <c r="G24" s="17"/>
      <c r="H24" s="17"/>
      <c r="I24" s="5"/>
      <c r="J24" s="5"/>
      <c r="K24" s="5"/>
      <c r="L24" s="5"/>
      <c r="M24" s="5"/>
    </row>
    <row r="25" spans="1:13" ht="19.5" customHeight="1">
      <c r="A25" s="6" t="s">
        <v>2</v>
      </c>
      <c r="B25" s="5" t="s">
        <v>27</v>
      </c>
      <c r="C25" s="17"/>
      <c r="D25" s="21">
        <v>44913.25</v>
      </c>
      <c r="E25" s="21">
        <v>310000</v>
      </c>
      <c r="F25" s="21">
        <v>281000</v>
      </c>
      <c r="G25" s="21">
        <v>242000</v>
      </c>
      <c r="H25" s="21">
        <v>203000</v>
      </c>
      <c r="I25" s="21">
        <v>164000</v>
      </c>
      <c r="J25" s="21">
        <v>125000</v>
      </c>
      <c r="K25" s="21">
        <v>86000</v>
      </c>
      <c r="L25" s="21">
        <v>47000</v>
      </c>
      <c r="M25" s="21">
        <v>10000</v>
      </c>
    </row>
    <row r="26" spans="1:13" ht="19.5" customHeight="1">
      <c r="A26" s="6" t="s">
        <v>20</v>
      </c>
      <c r="B26" s="5" t="s">
        <v>29</v>
      </c>
      <c r="C26" s="21"/>
      <c r="D26" s="21">
        <v>1158242</v>
      </c>
      <c r="E26" s="21">
        <v>592074</v>
      </c>
      <c r="F26" s="21">
        <v>1360307</v>
      </c>
      <c r="G26" s="21">
        <v>72685</v>
      </c>
      <c r="H26" s="21">
        <v>68711</v>
      </c>
      <c r="I26" s="21">
        <v>64965</v>
      </c>
      <c r="J26" s="21">
        <v>61230</v>
      </c>
      <c r="K26" s="21">
        <v>57472</v>
      </c>
      <c r="L26" s="21">
        <v>27397</v>
      </c>
      <c r="M26" s="21"/>
    </row>
    <row r="27" spans="1:13" ht="19.5" customHeight="1">
      <c r="A27" s="6" t="s">
        <v>30</v>
      </c>
      <c r="B27" s="5" t="s">
        <v>5</v>
      </c>
      <c r="C27" s="17"/>
      <c r="D27" s="17"/>
      <c r="E27" s="17"/>
      <c r="F27" s="17"/>
      <c r="G27" s="17"/>
      <c r="H27" s="17"/>
      <c r="I27" s="5"/>
      <c r="J27" s="5"/>
      <c r="K27" s="5"/>
      <c r="L27" s="5"/>
      <c r="M27" s="5"/>
    </row>
    <row r="28" spans="1:13" ht="19.5" customHeight="1">
      <c r="A28" s="6" t="s">
        <v>9</v>
      </c>
      <c r="B28" s="9" t="s">
        <v>31</v>
      </c>
      <c r="C28" s="23">
        <f aca="true" t="shared" si="3" ref="C28:M28">SUM(C9-C16)</f>
        <v>328448.72000000253</v>
      </c>
      <c r="D28" s="23">
        <f t="shared" si="3"/>
        <v>-5132567.890000001</v>
      </c>
      <c r="E28" s="23">
        <f>SUM(E9-E16)</f>
        <v>1657252</v>
      </c>
      <c r="F28" s="23">
        <f t="shared" si="3"/>
        <v>1761926</v>
      </c>
      <c r="G28" s="23">
        <f t="shared" si="3"/>
        <v>1324443</v>
      </c>
      <c r="H28" s="23">
        <f t="shared" si="3"/>
        <v>1034680</v>
      </c>
      <c r="I28" s="23">
        <f t="shared" si="3"/>
        <v>782463</v>
      </c>
      <c r="J28" s="23">
        <f t="shared" si="3"/>
        <v>562800</v>
      </c>
      <c r="K28" s="23">
        <f t="shared" si="3"/>
        <v>562800</v>
      </c>
      <c r="L28" s="23">
        <f t="shared" si="3"/>
        <v>562800</v>
      </c>
      <c r="M28" s="23">
        <f t="shared" si="3"/>
        <v>340333.0799999982</v>
      </c>
    </row>
    <row r="29" spans="1:13" ht="19.5" customHeight="1">
      <c r="A29" s="6" t="s">
        <v>32</v>
      </c>
      <c r="B29" s="9" t="s">
        <v>33</v>
      </c>
      <c r="C29" s="21">
        <v>5665137</v>
      </c>
      <c r="D29" s="21">
        <v>8589497.08</v>
      </c>
      <c r="E29" s="21">
        <f>SUM(D29-E19-E23)</f>
        <v>6932245.08</v>
      </c>
      <c r="F29" s="21">
        <f>SUM(E29-F19-F23-F24)</f>
        <v>5170319.08</v>
      </c>
      <c r="G29" s="21">
        <f aca="true" t="shared" si="4" ref="G29:M29">SUM(F29-G19-G23)</f>
        <v>3845876.08</v>
      </c>
      <c r="H29" s="21">
        <f t="shared" si="4"/>
        <v>2811196.08</v>
      </c>
      <c r="I29" s="21">
        <f t="shared" si="4"/>
        <v>2028733.08</v>
      </c>
      <c r="J29" s="21">
        <f t="shared" si="4"/>
        <v>1465933.08</v>
      </c>
      <c r="K29" s="21">
        <f t="shared" si="4"/>
        <v>903133.0800000001</v>
      </c>
      <c r="L29" s="21">
        <f t="shared" si="4"/>
        <v>340333.0800000001</v>
      </c>
      <c r="M29" s="21">
        <f t="shared" si="4"/>
        <v>5.820766091346741E-11</v>
      </c>
    </row>
    <row r="30" spans="1:13" ht="60" customHeight="1">
      <c r="A30" s="6" t="s">
        <v>0</v>
      </c>
      <c r="B30" s="10" t="s">
        <v>34</v>
      </c>
      <c r="C30" s="16"/>
      <c r="D30" s="17"/>
      <c r="E30" s="16"/>
      <c r="F30" s="17"/>
      <c r="G30" s="17"/>
      <c r="H30" s="17"/>
      <c r="I30" s="5"/>
      <c r="J30" s="5"/>
      <c r="K30" s="5"/>
      <c r="L30" s="5"/>
      <c r="M30" s="5"/>
    </row>
    <row r="31" spans="1:13" ht="19.5" customHeight="1">
      <c r="A31" s="6" t="s">
        <v>35</v>
      </c>
      <c r="B31" s="9" t="s">
        <v>36</v>
      </c>
      <c r="C31" s="18">
        <f aca="true" t="shared" si="5" ref="C31:H31">SUM(C29/C9*100)</f>
        <v>17.299571451118783</v>
      </c>
      <c r="D31" s="18">
        <f t="shared" si="5"/>
        <v>24.982599197100548</v>
      </c>
      <c r="E31" s="18">
        <f t="shared" si="5"/>
        <v>16.641148292739043</v>
      </c>
      <c r="F31" s="18">
        <f t="shared" si="5"/>
        <v>12.380461284280807</v>
      </c>
      <c r="G31" s="18">
        <f t="shared" si="5"/>
        <v>9.306540635042557</v>
      </c>
      <c r="H31" s="18">
        <f t="shared" si="5"/>
        <v>6.850781046665894</v>
      </c>
      <c r="I31" s="18">
        <f>SUM(I29/I9*100)</f>
        <v>4.974523191500229</v>
      </c>
      <c r="J31" s="18">
        <f>SUM(J29/J9*100)</f>
        <v>3.613983945881448</v>
      </c>
      <c r="K31" s="18">
        <f>SUM(K29/K9*100)</f>
        <v>2.2265057639019004</v>
      </c>
      <c r="L31" s="18">
        <f>SUM(L29/L9*100)</f>
        <v>0.8390275819223527</v>
      </c>
      <c r="M31" s="18">
        <f>SUM(M29/M9*100)</f>
        <v>1.4429147324597998E-16</v>
      </c>
    </row>
    <row r="32" spans="1:13" ht="30" customHeight="1">
      <c r="A32" s="6" t="s">
        <v>37</v>
      </c>
      <c r="B32" s="11" t="s">
        <v>38</v>
      </c>
      <c r="C32" s="19">
        <f aca="true" t="shared" si="6" ref="C32:H32">SUM(C17/C9*100)</f>
        <v>4.077627868426892</v>
      </c>
      <c r="D32" s="19">
        <f t="shared" si="6"/>
        <v>8.79553939060442</v>
      </c>
      <c r="E32" s="19">
        <f t="shared" si="6"/>
        <v>6.867915819315205</v>
      </c>
      <c r="F32" s="19">
        <f t="shared" si="6"/>
        <v>8.537087106566876</v>
      </c>
      <c r="G32" s="19">
        <f t="shared" si="6"/>
        <v>4.182188251151988</v>
      </c>
      <c r="H32" s="19">
        <f t="shared" si="6"/>
        <v>3.2818776703022903</v>
      </c>
      <c r="I32" s="19">
        <f>SUM(I17/I9*100)</f>
        <v>2.5224248962109033</v>
      </c>
      <c r="J32" s="19">
        <f>SUM(J17/J9*100)</f>
        <v>1.8465934304337965</v>
      </c>
      <c r="K32" s="19">
        <f>SUM(K17/K9*100)</f>
        <v>1.7411815752364235</v>
      </c>
      <c r="L32" s="19">
        <f>SUM(L17/L9*100)</f>
        <v>1.5708900766219294</v>
      </c>
      <c r="M32" s="19">
        <f>SUM(M17/M9*100)</f>
        <v>0.8684436970444569</v>
      </c>
    </row>
    <row r="33" spans="1:13" ht="30" customHeight="1">
      <c r="A33" s="6" t="s">
        <v>39</v>
      </c>
      <c r="B33" s="11" t="s">
        <v>40</v>
      </c>
      <c r="C33" s="18">
        <v>17.3</v>
      </c>
      <c r="D33" s="18">
        <v>24.98</v>
      </c>
      <c r="E33" s="18">
        <v>16.64</v>
      </c>
      <c r="F33" s="18">
        <v>12.38</v>
      </c>
      <c r="G33" s="18">
        <v>9.31</v>
      </c>
      <c r="H33" s="18">
        <v>6.85</v>
      </c>
      <c r="I33" s="18">
        <v>4.97</v>
      </c>
      <c r="J33" s="18">
        <v>3.61</v>
      </c>
      <c r="K33" s="18">
        <v>2.23</v>
      </c>
      <c r="L33" s="18">
        <v>0.84</v>
      </c>
      <c r="M33" s="18">
        <v>0</v>
      </c>
    </row>
    <row r="34" spans="1:13" ht="30" customHeight="1" thickBot="1">
      <c r="A34" s="12" t="s">
        <v>41</v>
      </c>
      <c r="B34" s="13" t="s">
        <v>42</v>
      </c>
      <c r="C34" s="19">
        <v>4.08</v>
      </c>
      <c r="D34" s="19">
        <v>8.8</v>
      </c>
      <c r="E34" s="19">
        <v>6.87</v>
      </c>
      <c r="F34" s="19">
        <v>8.54</v>
      </c>
      <c r="G34" s="19">
        <v>4.18</v>
      </c>
      <c r="H34" s="19">
        <v>3.28</v>
      </c>
      <c r="I34" s="19">
        <v>2.52</v>
      </c>
      <c r="J34" s="19">
        <v>1.85</v>
      </c>
      <c r="K34" s="19">
        <v>1.74</v>
      </c>
      <c r="L34" s="19">
        <v>1.57</v>
      </c>
      <c r="M34" s="19">
        <v>0.87</v>
      </c>
    </row>
  </sheetData>
  <mergeCells count="6">
    <mergeCell ref="A4:M4"/>
    <mergeCell ref="E6:M6"/>
    <mergeCell ref="A6:A7"/>
    <mergeCell ref="B6:B7"/>
    <mergeCell ref="C6:C7"/>
    <mergeCell ref="D6:D7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2009-12-15T06:48:58Z</cp:lastPrinted>
  <dcterms:created xsi:type="dcterms:W3CDTF">2008-03-12T06:36:29Z</dcterms:created>
  <dcterms:modified xsi:type="dcterms:W3CDTF">2009-12-23T08:41:42Z</dcterms:modified>
  <cp:category/>
  <cp:version/>
  <cp:contentType/>
  <cp:contentStatus/>
</cp:coreProperties>
</file>