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ynki i budowle" sheetId="1" r:id="rId1"/>
    <sheet name="elektronika" sheetId="2" r:id="rId2"/>
    <sheet name="komunikacja" sheetId="3" r:id="rId3"/>
    <sheet name="zał nr 4" sheetId="4" r:id="rId4"/>
  </sheets>
  <definedNames>
    <definedName name="_xlnm.Print_Area" localSheetId="0">'budynki i budowle'!$A$1:$J$76</definedName>
    <definedName name="_xlnm.Print_Area" localSheetId="1">'elektronika'!$A$1:$E$618</definedName>
    <definedName name="_xlnm.Print_Area" localSheetId="2">'komunikacja'!$A$1:$P$45</definedName>
    <definedName name="_xlnm.Print_Area" localSheetId="3">'zał nr 4'!$A$1:$F$16</definedName>
  </definedNames>
  <calcPr fullCalcOnLoad="1"/>
</workbook>
</file>

<file path=xl/sharedStrings.xml><?xml version="1.0" encoding="utf-8"?>
<sst xmlns="http://schemas.openxmlformats.org/spreadsheetml/2006/main" count="1412" uniqueCount="824">
  <si>
    <t>Załącznik nr 1</t>
  </si>
  <si>
    <t>Wykaz budynków i budowli Powiatu Nidzickiego</t>
  </si>
  <si>
    <t>Materiał</t>
  </si>
  <si>
    <t>Obiekty</t>
  </si>
  <si>
    <t>lokalizacja</t>
  </si>
  <si>
    <t>data</t>
  </si>
  <si>
    <t>wartość ks brutto</t>
  </si>
  <si>
    <t>Ścian</t>
  </si>
  <si>
    <t>Stropów</t>
  </si>
  <si>
    <t>Stropodachu</t>
  </si>
  <si>
    <t>Pokrycie dachu</t>
  </si>
  <si>
    <t>Uwagi</t>
  </si>
  <si>
    <t>Starostwo Powiatowe</t>
  </si>
  <si>
    <t>Budynek biurowy</t>
  </si>
  <si>
    <t>Nidzica, ul. Traugutta 23</t>
  </si>
  <si>
    <t>wartość odtworzeniowa</t>
  </si>
  <si>
    <t>cegła</t>
  </si>
  <si>
    <t>żelbeton</t>
  </si>
  <si>
    <t xml:space="preserve"> -</t>
  </si>
  <si>
    <t>blachdachówka</t>
  </si>
  <si>
    <t>Budynek - garaże</t>
  </si>
  <si>
    <t>pustak</t>
  </si>
  <si>
    <t xml:space="preserve"> - </t>
  </si>
  <si>
    <t>papa</t>
  </si>
  <si>
    <t>Razem</t>
  </si>
  <si>
    <t>Powiatowy Zarząd Dróg</t>
  </si>
  <si>
    <t>Garaże</t>
  </si>
  <si>
    <t>Nidzica, ul. Kolejowa 29</t>
  </si>
  <si>
    <t>żelbet</t>
  </si>
  <si>
    <t xml:space="preserve">gaśnice proszkowe, szt. 6, kraty w dwóch oknach, sygn. Alarm., dźwiękowa w połączeniu z policją. </t>
  </si>
  <si>
    <t>Budynek wielofunkcyjny</t>
  </si>
  <si>
    <t xml:space="preserve">gaśnice proszkowe 4 szt., </t>
  </si>
  <si>
    <t>Portiernia</t>
  </si>
  <si>
    <t xml:space="preserve">gaśnica proszkowa 1 szt., </t>
  </si>
  <si>
    <t>Powiatowy Urząd Pracy</t>
  </si>
  <si>
    <t>Budynek biurowy 19/100</t>
  </si>
  <si>
    <t>1945 - rok przyjęcia do użytkowania</t>
  </si>
  <si>
    <t>gaśnica proszkowa szt. 5;2)kraty na oknach we wszystkich pomieszczeniach PUP-parter</t>
  </si>
  <si>
    <t>Zespół Szkół Rolniczych i Ogólnokształcących</t>
  </si>
  <si>
    <t>Internat</t>
  </si>
  <si>
    <t>Jagarzewo</t>
  </si>
  <si>
    <t>przed 1939</t>
  </si>
  <si>
    <t>dachówka</t>
  </si>
  <si>
    <t>5zamków zwykłych,4 gaśnice</t>
  </si>
  <si>
    <t>Budynek szkolny (stary)</t>
  </si>
  <si>
    <t>blachodachówka</t>
  </si>
  <si>
    <t>1zamek zwykły, 1 gaśnica</t>
  </si>
  <si>
    <t>Budynek szkolny (nowy)</t>
  </si>
  <si>
    <t>gazobeton</t>
  </si>
  <si>
    <t>7 zamków zwykłych, 6 gaśnic</t>
  </si>
  <si>
    <t>Pawilon</t>
  </si>
  <si>
    <t>2 zamki zwykłe, 1 gaśnica</t>
  </si>
  <si>
    <t>Nawierzchnie</t>
  </si>
  <si>
    <t>Studnie wiercone</t>
  </si>
  <si>
    <t>Ogrodzenie siatkowe</t>
  </si>
  <si>
    <t>Zespół Szkół Ogólnokształcących</t>
  </si>
  <si>
    <t>Szkoła</t>
  </si>
  <si>
    <t>Nidzica, ul. Wł. Jagiełły 1</t>
  </si>
  <si>
    <t>10 gaśnic,4 hydranty wodne</t>
  </si>
  <si>
    <t>Sala gimnastyczna</t>
  </si>
  <si>
    <t>Kotłownia</t>
  </si>
  <si>
    <t>Ogrodzenie szkoły</t>
  </si>
  <si>
    <t>Nidzica,ul.  Wł. Jagiełły 1</t>
  </si>
  <si>
    <t>Boisko szkolne</t>
  </si>
  <si>
    <t>Nawierzchnia asfaltowa</t>
  </si>
  <si>
    <t>Ogrodzenie sali gimnastycznej</t>
  </si>
  <si>
    <t>Przyłącze c. o.</t>
  </si>
  <si>
    <t>Nidzica, Wł. Jagiełły 1</t>
  </si>
  <si>
    <t>Zespół Szkół Zawodowych i Ogólnokształcących</t>
  </si>
  <si>
    <t>Budynek szkolny</t>
  </si>
  <si>
    <t>Nidzica, ul. Jagiełły 3</t>
  </si>
  <si>
    <t>beton, drewno</t>
  </si>
  <si>
    <t>alarm podłączony do policji, monitorowany</t>
  </si>
  <si>
    <t>Sala gimnastyczna i budynek internatu</t>
  </si>
  <si>
    <t>Nidzica, ul. Wyborska 12</t>
  </si>
  <si>
    <t>płyty żelbetonowe</t>
  </si>
  <si>
    <t>poz. 1,3 czujniki i urządz. Alarmowe</t>
  </si>
  <si>
    <t>Pawilon szkolny</t>
  </si>
  <si>
    <t>Nidzica, ul. Wyborska 10</t>
  </si>
  <si>
    <t>wszystkie budynki posiadają hydranty znajdujące się na każdej kondygnacji, gaśnice,karty znajdują się tylko w pomieszczeniu gdzie znajduje się drogi sprzęt elkt. Lub inne mienie wartoęciowe, drzwi antywłamaniowe z dwoma zamkami znajdują się poz. 1,4</t>
  </si>
  <si>
    <t>wita, garaże</t>
  </si>
  <si>
    <t xml:space="preserve">Nidzica, ul. Wyborska </t>
  </si>
  <si>
    <t>Budynek gospodarczy</t>
  </si>
  <si>
    <t>Brzeżno Łyńskie</t>
  </si>
  <si>
    <t>cegła, kamień</t>
  </si>
  <si>
    <t>drewno</t>
  </si>
  <si>
    <t>dachówka ceramiczna</t>
  </si>
  <si>
    <t>Urządz. posesji, ogrodz.</t>
  </si>
  <si>
    <t>Sieć c. o.</t>
  </si>
  <si>
    <t>Nidzica, ul. Wyborska</t>
  </si>
  <si>
    <t>Centrum Kształcenia Praktycznego</t>
  </si>
  <si>
    <t>Hala warsztatów dz. napraw</t>
  </si>
  <si>
    <t>gaśnice, agencji ochrony HUZAR</t>
  </si>
  <si>
    <t xml:space="preserve">Budynek biurowy - dz. Produkcji, kotłownia </t>
  </si>
  <si>
    <t>Wiata, garaże</t>
  </si>
  <si>
    <t>płyta cementowa</t>
  </si>
  <si>
    <t>gasnice, agencji ochrony HUZAR</t>
  </si>
  <si>
    <t>Wiata na drewno</t>
  </si>
  <si>
    <t>Stacja diagnostyczna</t>
  </si>
  <si>
    <t>blacha</t>
  </si>
  <si>
    <t>Stacja benzynowa</t>
  </si>
  <si>
    <t>Magazyn stali</t>
  </si>
  <si>
    <t>Magazyn wyrobów</t>
  </si>
  <si>
    <t>Magazyn paliw, smarów</t>
  </si>
  <si>
    <t>Magazyn sprzętu</t>
  </si>
  <si>
    <t xml:space="preserve">Budynek na kasację pojazdow </t>
  </si>
  <si>
    <t>stal</t>
  </si>
  <si>
    <t>Budynek szkolny- hala obróbki ręcznej</t>
  </si>
  <si>
    <t>Budynek szkolny - eksploatacja</t>
  </si>
  <si>
    <t>Urządzenie terenu</t>
  </si>
  <si>
    <t xml:space="preserve">  </t>
  </si>
  <si>
    <t>Specjalny Ośrodek Szkolno-Wychowawczy w Nidzicy</t>
  </si>
  <si>
    <t>Plac zabaw</t>
  </si>
  <si>
    <t>RAZEM WSZYSTKIE JEDNOSTKI</t>
  </si>
  <si>
    <t>Uwaga: Watość odtowrzeniowa została obliczona wg wzoru:</t>
  </si>
  <si>
    <r>
      <t>SU = powierzchnia użytkowa w m</t>
    </r>
    <r>
      <rPr>
        <b/>
        <i/>
        <vertAlign val="superscript"/>
        <sz val="10"/>
        <rFont val="Bookman Old Style"/>
        <family val="1"/>
      </rPr>
      <t xml:space="preserve">2 </t>
    </r>
    <r>
      <rPr>
        <b/>
        <i/>
        <sz val="10"/>
        <rFont val="Bookman Old Style"/>
        <family val="1"/>
      </rPr>
      <t>x wskaźnik przeliczeniowy kosztu odtworzenia 1 m</t>
    </r>
    <r>
      <rPr>
        <b/>
        <i/>
        <vertAlign val="superscript"/>
        <sz val="10"/>
        <rFont val="Bookman Old Style"/>
        <family val="1"/>
      </rPr>
      <t>2</t>
    </r>
    <r>
      <rPr>
        <b/>
        <i/>
        <sz val="10"/>
        <rFont val="Bookman Old Style"/>
        <family val="1"/>
      </rPr>
      <t xml:space="preserve"> powierzchni użytkowej</t>
    </r>
  </si>
  <si>
    <t>Wskaźnik przeliczeniowy – wskaźnik ogłaszany w drodze obwieszczenia Wojewody Warmińsko – Mazurskiego (Dziennik Urzędowy Województwa Warmińsko – Mazurskiego Nr 154, Pozycja 2253 z dnia 29.09.2008r.)</t>
  </si>
  <si>
    <t>Do wyliczeń przyjęto cenę 3 058,10 zł/m2</t>
  </si>
  <si>
    <t xml:space="preserve">Załącznik nr 2 </t>
  </si>
  <si>
    <t>Wykaz sprzętu elektronicznego Powiatu Nidzickiego - sprzęt nie starszy niż 5 lat (tj.od 2002) o wartości wyższej niż 400 zł</t>
  </si>
  <si>
    <t>obiekt</t>
  </si>
  <si>
    <t>rok produkcji</t>
  </si>
  <si>
    <t>wartość księgowa brutto</t>
  </si>
  <si>
    <t>Lp.</t>
  </si>
  <si>
    <t>SPRZĘT STACJONARNY</t>
  </si>
  <si>
    <t>komputer pentium 4,28</t>
  </si>
  <si>
    <t>mon. Flatron, drukarka Kyocera, zasilacz</t>
  </si>
  <si>
    <t>komputer PC z modemem i płaskim monitorem</t>
  </si>
  <si>
    <t>komputer</t>
  </si>
  <si>
    <t>monitor Daytek,drukarka HP LJ 1010, zasilacz,listwa</t>
  </si>
  <si>
    <t>komputer Athlon</t>
  </si>
  <si>
    <t>flatron, zasilacz,listwa</t>
  </si>
  <si>
    <t>flatron,drukarka HP LJ 930c,zasilacz</t>
  </si>
  <si>
    <t>komputer c2 53 512MB, 80GB</t>
  </si>
  <si>
    <t>monitor LCD,drukarka HP 1020,zasilacz</t>
  </si>
  <si>
    <t>monitor LCD,zasilacz 600,listwa</t>
  </si>
  <si>
    <t>drukarka HP DJ 1280</t>
  </si>
  <si>
    <t>drukarka Canon laser color</t>
  </si>
  <si>
    <t>drukarka HP 1020 laser jet</t>
  </si>
  <si>
    <t>Mmonitor 17LG Flatron</t>
  </si>
  <si>
    <t>Monitor Belinea</t>
  </si>
  <si>
    <t>Monitor Hyundai L.73D</t>
  </si>
  <si>
    <t>Komputer NTT Kantata 266</t>
  </si>
  <si>
    <t>Komputer Kantata B266</t>
  </si>
  <si>
    <t>Monitor Hyundai L.73D, drukarka HP LJ 1020</t>
  </si>
  <si>
    <t>Komputer Kantata B267</t>
  </si>
  <si>
    <t>Monitor Hyundai, drukarka HP LJ 1021</t>
  </si>
  <si>
    <t>Drukarka HP LJ 1020</t>
  </si>
  <si>
    <t>Zasilacz 750 Smart</t>
  </si>
  <si>
    <t>Komputer Adex Delta z monitorem</t>
  </si>
  <si>
    <t>Środki trwałe</t>
  </si>
  <si>
    <t>komputer Fujitsu</t>
  </si>
  <si>
    <t>Monitor Siemens</t>
  </si>
  <si>
    <t>Drukarka Lexmark T 420 DN</t>
  </si>
  <si>
    <t>czytnik kart</t>
  </si>
  <si>
    <t>Zasilacz Ewer Sinline 1500</t>
  </si>
  <si>
    <t>Monitor Siemens TFT 17, czytnik kart inteligentnych</t>
  </si>
  <si>
    <t>zasilacz Ewer 500</t>
  </si>
  <si>
    <t>2 sztuki</t>
  </si>
  <si>
    <t>monitor Siemens, czytnik</t>
  </si>
  <si>
    <t>zasilacz awaryjny Ewer 1200 i Ewer 500</t>
  </si>
  <si>
    <t>Drukarka Lexmark E 321</t>
  </si>
  <si>
    <t>monitor Siemens, czytnik kart, zasilacz Ewer 500</t>
  </si>
  <si>
    <t>zasilacz Ewer 700</t>
  </si>
  <si>
    <t>Urządzenie UTM do ochrony</t>
  </si>
  <si>
    <t>Sieci komputerowej</t>
  </si>
  <si>
    <t>Drukarka SKK 4208 DNR</t>
  </si>
  <si>
    <t>Serwer S1 Maxdata</t>
  </si>
  <si>
    <t>Switch typ 1 48 portów Cisco</t>
  </si>
  <si>
    <t>monitor,klawiatura,zasilacz</t>
  </si>
  <si>
    <t xml:space="preserve">Komputer </t>
  </si>
  <si>
    <t>Monitor</t>
  </si>
  <si>
    <t>Skaner mustek</t>
  </si>
  <si>
    <t>Drukarka HP Color LaserJet</t>
  </si>
  <si>
    <t>Minitor 17 Nec LCD 175 VXM</t>
  </si>
  <si>
    <t>Router Cisco</t>
  </si>
  <si>
    <t>Urządzenie HSM</t>
  </si>
  <si>
    <t>Monitor LCD HW 194D</t>
  </si>
  <si>
    <t>Drukarka Xerox</t>
  </si>
  <si>
    <t>Zestaw do podpisu elektronicznego</t>
  </si>
  <si>
    <t>6 szt</t>
  </si>
  <si>
    <t>UPS Lestar TS-2200</t>
  </si>
  <si>
    <t>Monitor AOIC LCD 197 PK 2 „ 19”</t>
  </si>
  <si>
    <t>Monitor 10C LCD 197 PK 2 „ 19”</t>
  </si>
  <si>
    <t>Komputer NTT W 587 G</t>
  </si>
  <si>
    <t>Monitor AOC 197 PK 2, UPS Lestar Wave TS-2200</t>
  </si>
  <si>
    <t>Monitor AOC 197 PK 2 “ 19”, Ups Lestar sine Wave Ts 2200</t>
  </si>
  <si>
    <t>Monitor AOC 197 PK 2 “ 19”, ups Lestar Sine Wave Ts-2200</t>
  </si>
  <si>
    <t>Komputer NTT  W 587 G</t>
  </si>
  <si>
    <t>Monitor AOC 197 PK 2 “ 19”, ups Lestar Sine Ts. 2200</t>
  </si>
  <si>
    <t>Komputer  NTT W 587 G</t>
  </si>
  <si>
    <t>Monitor AOC 197 PK 2  “ 19”, ups Lestar Sine Wave TS 2200</t>
  </si>
  <si>
    <t>Monitor AOC 197 PK 2 “ 19”</t>
  </si>
  <si>
    <t>Monitor AOC 197 PK 2 “ 19”, ups Lestar sine Ware TS-2200</t>
  </si>
  <si>
    <t>Monitor AOC 197 PK 2 “ 19”, Ups Lestar Sine Ware TS 2200</t>
  </si>
  <si>
    <t>Monitor  AOC “ 197 PK 2 “ 19” ups Lestar Sine Ware TS- 2200</t>
  </si>
  <si>
    <t>Monitor AOC 197 PK 2 “ 19”, ups Lestar Sine Ware Ts-2200</t>
  </si>
  <si>
    <t>Monitor AOC 197 PK 2 “ 19”, Drukarka HP LJ P 1005, ups Lestar Ware Ts-2200</t>
  </si>
  <si>
    <t>Monitor AOC 197 PK 2 “ 19”, Drukarka HP LJ P 1005, ups Lestar Sine Ware TS-2200</t>
  </si>
  <si>
    <t>Skaner  Fujitsu FI 512 OC</t>
  </si>
  <si>
    <t>Drukarka   Xerox  Phaser 3125</t>
  </si>
  <si>
    <t>Monitor LCD “ 19” Beng</t>
  </si>
  <si>
    <t>Komputer  NTT</t>
  </si>
  <si>
    <t>zasilacz</t>
  </si>
  <si>
    <t>Monitor LCD “ 19” Beng, zasilacz UPS 450</t>
  </si>
  <si>
    <t>Modem, monitor Beng LCD “ 19”, drukarka Xerox 325 OD A 4,  zasilacz AVR 450E</t>
  </si>
  <si>
    <t>Komputer AVR 450 E</t>
  </si>
  <si>
    <t>Zasilacz AVR 450 E</t>
  </si>
  <si>
    <t>Drukarka  Xerox 3250 D</t>
  </si>
  <si>
    <t>Komputer HP Compag DC 7600</t>
  </si>
  <si>
    <t>Czytnik kodów</t>
  </si>
  <si>
    <t>Drukarka Lexmark E 340</t>
  </si>
  <si>
    <t>Skaner HP 4370</t>
  </si>
  <si>
    <t>UPS Ever Eco 500 CDS</t>
  </si>
  <si>
    <t>Router Cisco 1720</t>
  </si>
  <si>
    <t>Urządzenie transmisyjne</t>
  </si>
  <si>
    <t>Serwer HP D 530 CMT</t>
  </si>
  <si>
    <t>UPS od serwera</t>
  </si>
  <si>
    <t>Komputer HP dc 7700</t>
  </si>
  <si>
    <t>sprzęt powierzony z PWPW</t>
  </si>
  <si>
    <t>Drukarka Lexmark E 120</t>
  </si>
  <si>
    <t>Skaner</t>
  </si>
  <si>
    <t>Drukarka  Lexmark  E 120</t>
  </si>
  <si>
    <t>Drukarka Samsung</t>
  </si>
  <si>
    <t>Switch HP Pro Curve 2626</t>
  </si>
  <si>
    <t>Router Cisco 1841</t>
  </si>
  <si>
    <t>UPS Ewer Eco 1200</t>
  </si>
  <si>
    <t>podsuma</t>
  </si>
  <si>
    <t>SPRZET PRZENOSNY</t>
  </si>
  <si>
    <t>PC Notebox</t>
  </si>
  <si>
    <t>notebook FUJI amilo D 7830</t>
  </si>
  <si>
    <t>Laptop Toshiba</t>
  </si>
  <si>
    <t>aparat cyfrowy</t>
  </si>
  <si>
    <t>OPROGRAMOWANIE</t>
  </si>
  <si>
    <t>Program Lex Polonica Prima</t>
  </si>
  <si>
    <t>Programy antywirusowe</t>
  </si>
  <si>
    <t>11 szt.</t>
  </si>
  <si>
    <t>Program Office profesional 2000</t>
  </si>
  <si>
    <t>Program Fiks BJ</t>
  </si>
  <si>
    <t>Program EWOPIS 2,50</t>
  </si>
  <si>
    <t>Program SBSerwer + 10 klient</t>
  </si>
  <si>
    <t>Program Word 2000</t>
  </si>
  <si>
    <t>Program prawny lex Polonika Omega</t>
  </si>
  <si>
    <t>Program Fiks BJ 8,23</t>
  </si>
  <si>
    <t>Program Fiks kasa</t>
  </si>
  <si>
    <t>Program Fiks Bil</t>
  </si>
  <si>
    <t>Program kadry i place</t>
  </si>
  <si>
    <t>Program extra</t>
  </si>
  <si>
    <t>Program Fiks B</t>
  </si>
  <si>
    <t>P. licencje zezwolenia i zaswiadcz. Na przewoy osob</t>
  </si>
  <si>
    <t>Program Windows 2000</t>
  </si>
  <si>
    <t>Program Windows  2000</t>
  </si>
  <si>
    <t>3 szt.</t>
  </si>
  <si>
    <t>Program Windows  HP</t>
  </si>
  <si>
    <t>Program Word 2002</t>
  </si>
  <si>
    <t>5 szt.</t>
  </si>
  <si>
    <t>Program Ms office xp</t>
  </si>
  <si>
    <t>2 szt.</t>
  </si>
  <si>
    <t>Program kom. Word</t>
  </si>
  <si>
    <t>Program Windows</t>
  </si>
  <si>
    <t>Program Word  2002</t>
  </si>
  <si>
    <t>Program Windows XP</t>
  </si>
  <si>
    <t>Program Office Basic</t>
  </si>
  <si>
    <t>Program Small Business</t>
  </si>
  <si>
    <t>Program Office</t>
  </si>
  <si>
    <t>Program Windows XP, Office 2003</t>
  </si>
  <si>
    <t>program Office</t>
  </si>
  <si>
    <t>Program Office std 8,0</t>
  </si>
  <si>
    <t>Program antywirusowy</t>
  </si>
  <si>
    <t>Program komputerowy Windows</t>
  </si>
  <si>
    <t>Program Office 2003</t>
  </si>
  <si>
    <t>Program Office 2003 PRO pl CD box</t>
  </si>
  <si>
    <t>Program Windows HP Prof. Box</t>
  </si>
  <si>
    <t>Program Ewmapa 7 W</t>
  </si>
  <si>
    <t>Program komputerowy Mienie do prowadz.gospod</t>
  </si>
  <si>
    <t>Nieruchomościami</t>
  </si>
  <si>
    <t>Program Msoffice 2003 Basic</t>
  </si>
  <si>
    <r>
      <t xml:space="preserve"> </t>
    </r>
    <r>
      <rPr>
        <sz val="8"/>
        <rFont val="Arial CE"/>
        <family val="2"/>
      </rPr>
      <t>Program Arconis True Image 9,1 Work</t>
    </r>
  </si>
  <si>
    <t>Program antywirusowy NOD32</t>
  </si>
  <si>
    <t>Program komputerowy Prawo Drogowe</t>
  </si>
  <si>
    <t>Program Licencja PC numery rejestracyjne 1,40</t>
  </si>
  <si>
    <t>Program Microsoft office Pro 2007</t>
  </si>
  <si>
    <t>Licencja EWMAPA FB8</t>
  </si>
  <si>
    <t>Licencja Rej-Cen W</t>
  </si>
  <si>
    <t>Program Suse Linux-licencja na system operacyjny dla</t>
  </si>
  <si>
    <t>Serwerów Typ S1</t>
  </si>
  <si>
    <t>System ewidencji klubów sportowych</t>
  </si>
  <si>
    <t>Licencja Sojst</t>
  </si>
  <si>
    <t>Licencja mienie 2</t>
  </si>
  <si>
    <t>Licencja REJ-CEN 2 w</t>
  </si>
  <si>
    <t>Licencja SOD</t>
  </si>
  <si>
    <t>Portal  intern. Wrota Warmii i Mazur</t>
  </si>
  <si>
    <t>Program Office SB 2007</t>
  </si>
  <si>
    <t>Program Office 2007</t>
  </si>
  <si>
    <t>2 SZT.</t>
  </si>
  <si>
    <t>Licencja Ewopis 4W</t>
  </si>
  <si>
    <t>Zespół Szkół Rolniczych i Ogólnikształcących w Jagarzewie</t>
  </si>
  <si>
    <t>zestaw komputerowy 15/30/256</t>
  </si>
  <si>
    <t>zestaw komputeriwy 17/80/256</t>
  </si>
  <si>
    <t>2 zest.</t>
  </si>
  <si>
    <t>pracownia komputerowa</t>
  </si>
  <si>
    <t>kopiarka cyfrowa z szafką</t>
  </si>
  <si>
    <t>1 szt.</t>
  </si>
  <si>
    <t>zestaw komputerowy AMD3000+AM2+dysk szt.2</t>
  </si>
  <si>
    <t>monitor LG17 LCD 17189-SN</t>
  </si>
  <si>
    <t>urządzenie wielofunkcyjne BROTHER</t>
  </si>
  <si>
    <t>cyfrowy rejestrator PRO 16M416 Ch</t>
  </si>
  <si>
    <t>nagrywarka DVD -R</t>
  </si>
  <si>
    <t>kamery kolorowe</t>
  </si>
  <si>
    <t>8 szt.</t>
  </si>
  <si>
    <t>monitor kolorowy</t>
  </si>
  <si>
    <t>zestawy komputerowe</t>
  </si>
  <si>
    <t>4 szt.</t>
  </si>
  <si>
    <t>wielofunkcyjne urzadzenie sieciowe</t>
  </si>
  <si>
    <t>monitor CD</t>
  </si>
  <si>
    <t>Drukarka HP Office Jet K7100-A3</t>
  </si>
  <si>
    <t>zestaw komputerowy E700/250GB/2048 MB</t>
  </si>
  <si>
    <t>zestaw komputerowy E7300</t>
  </si>
  <si>
    <t>zestaw komputerowy</t>
  </si>
  <si>
    <t>projektor NEC VT 560</t>
  </si>
  <si>
    <t>Projektor multimedialny</t>
  </si>
  <si>
    <t>2 szt</t>
  </si>
  <si>
    <t>program finansowy</t>
  </si>
  <si>
    <t>Drukarka HPLJ 2300 d</t>
  </si>
  <si>
    <t>Zestaw komputerowy</t>
  </si>
  <si>
    <t>Zestaw komputerowy z drukarką i skanerem</t>
  </si>
  <si>
    <t>Zestaw komputerowy z drukarką</t>
  </si>
  <si>
    <t xml:space="preserve">Kserokopiarka </t>
  </si>
  <si>
    <t>GS ul. Traugutta 20</t>
  </si>
  <si>
    <t>Drukarka Page Master 402n</t>
  </si>
  <si>
    <t>Info kiosk multimedialny</t>
  </si>
  <si>
    <t>Serwer IBM E-series 236</t>
  </si>
  <si>
    <t>Cyfrowa centrala telefoniczna Capella typ 55W</t>
  </si>
  <si>
    <t>Drukarka OKI C5700DN</t>
  </si>
  <si>
    <t>Drukarka HP LJ P3005DN</t>
  </si>
  <si>
    <t>Fortigate 60</t>
  </si>
  <si>
    <t>Serwer</t>
  </si>
  <si>
    <t>Przełącznik Swich</t>
  </si>
  <si>
    <t>Zasilacz UPS</t>
  </si>
  <si>
    <t>Monitor 17" LG LCD</t>
  </si>
  <si>
    <t>Skaner HP SCANJET</t>
  </si>
  <si>
    <t>UPS 1500 VA</t>
  </si>
  <si>
    <t>Przełącznik swich</t>
  </si>
  <si>
    <t>DVD Samsung odtw. DVD MP3</t>
  </si>
  <si>
    <t>Telewizor Samsung 32"</t>
  </si>
  <si>
    <t>Telefakx Panasonic</t>
  </si>
  <si>
    <t>Serwer Fujitsu</t>
  </si>
  <si>
    <t>Zasilacz awaryjny EATON</t>
  </si>
  <si>
    <t>Monitor NEC 17"</t>
  </si>
  <si>
    <t>USB 4GB</t>
  </si>
  <si>
    <t>Drukarka HP LJ P3005dn</t>
  </si>
  <si>
    <t>Drukarka HP DJ 6940</t>
  </si>
  <si>
    <t>Drukarka laserowa OKI C5900DN</t>
  </si>
  <si>
    <t xml:space="preserve">Presenter </t>
  </si>
  <si>
    <t>USB 2GB</t>
  </si>
  <si>
    <t>Switch</t>
  </si>
  <si>
    <t>Drukarka Sharp ARM-256</t>
  </si>
  <si>
    <t>Drukarka Sharp</t>
  </si>
  <si>
    <t>Drukara laserowa OKI C5650DN</t>
  </si>
  <si>
    <t>Switch Planet</t>
  </si>
  <si>
    <t>Bridge</t>
  </si>
  <si>
    <t>Adapter Voip GXW 4004</t>
  </si>
  <si>
    <t>Adapter Voip GXW 4104</t>
  </si>
  <si>
    <t>SPRZĘT PRZENOŚNY</t>
  </si>
  <si>
    <t>Projektor Philips</t>
  </si>
  <si>
    <t>Kamera Samsung VP-D23J</t>
  </si>
  <si>
    <t>Cyfrowy Aparat Fotograficzny</t>
  </si>
  <si>
    <t>Komputer przenośny Toshiba</t>
  </si>
  <si>
    <t>FortiAnalyzer</t>
  </si>
  <si>
    <t>Laptop</t>
  </si>
  <si>
    <t>Aparat cyfrowy FUJI</t>
  </si>
  <si>
    <t>Komputer przenośny ASUS</t>
  </si>
  <si>
    <t>Laptop ASUS</t>
  </si>
  <si>
    <t>Projektor ACER</t>
  </si>
  <si>
    <t>program Antivirenkit</t>
  </si>
  <si>
    <t>program Progress</t>
  </si>
  <si>
    <t>Oprogramowanie Statlook</t>
  </si>
  <si>
    <t>Pakiet Microsoft Office 2003</t>
  </si>
  <si>
    <t>Serwis internetowy</t>
  </si>
  <si>
    <t>Biuletyn inform. Publ.</t>
  </si>
  <si>
    <t>F-secure Enterprise</t>
  </si>
  <si>
    <t>Program F-Secure for Windows Servers</t>
  </si>
  <si>
    <t>ProgramTotal Commander</t>
  </si>
  <si>
    <t>Program WinRAR</t>
  </si>
  <si>
    <t>Program ZUS wersja 4.0c</t>
  </si>
  <si>
    <t>Program copyarch.exe</t>
  </si>
  <si>
    <t>Program ZUS wersja 4.0b</t>
  </si>
  <si>
    <t>Program MS OFFICE 2003</t>
  </si>
  <si>
    <t>Program MS OFFICE 2007</t>
  </si>
  <si>
    <t>Program LEX SIGMA</t>
  </si>
  <si>
    <t>Program MS Office 2007</t>
  </si>
  <si>
    <t>3 szt. GS ul. Traugutta 20</t>
  </si>
  <si>
    <t>Program MS Office 2008</t>
  </si>
  <si>
    <t>Program Progress</t>
  </si>
  <si>
    <t>Program MS Office Proffesional</t>
  </si>
  <si>
    <t>system alarmowy</t>
  </si>
  <si>
    <t>zestaw komputerowy s2 8GB CD</t>
  </si>
  <si>
    <t>5 szt.x992,81</t>
  </si>
  <si>
    <t>zestaw komputerowy s2 8GB CDRW</t>
  </si>
  <si>
    <t>Monitor 17" SAMTROM</t>
  </si>
  <si>
    <t>5 szt.x362,34</t>
  </si>
  <si>
    <t>Monitor 17" HUNDAI</t>
  </si>
  <si>
    <t>urządzenie wielofunkcyjne HP 1410</t>
  </si>
  <si>
    <t>Monitor NEC 17" LCD</t>
  </si>
  <si>
    <t>CPY SEMPRON 2800+BOX 64bit</t>
  </si>
  <si>
    <t>Monitor Samsung</t>
  </si>
  <si>
    <t>Komputer WTPO 805PC Pentium</t>
  </si>
  <si>
    <t>Odtwarzacz CDUGIG 172</t>
  </si>
  <si>
    <t>Telewizor 100Mz Grundig</t>
  </si>
  <si>
    <t>Telewizor OTVSAMSCW29M</t>
  </si>
  <si>
    <t>Monitor 17" HUNDAI LCD X 719</t>
  </si>
  <si>
    <t>Monitor LCD 19" BENG</t>
  </si>
  <si>
    <t>Drukarka SHARP AR 5320 G</t>
  </si>
  <si>
    <t>Zestaw komputerowy ATHLON 4,02* 2GB</t>
  </si>
  <si>
    <t>Monitor BENG  LCD 17"</t>
  </si>
  <si>
    <t>Telewizor DTF 2950</t>
  </si>
  <si>
    <t xml:space="preserve">Drukarka OKI </t>
  </si>
  <si>
    <t>Monitor BENG LCD 17</t>
  </si>
  <si>
    <t xml:space="preserve">Zestaw Komputerowy ATHLON 4,0 </t>
  </si>
  <si>
    <t>Drukarka OKI 3321</t>
  </si>
  <si>
    <t>Monitor BenQ LCD 17</t>
  </si>
  <si>
    <t>Zestaw komputerowy ATHLON 4,02 1GB</t>
  </si>
  <si>
    <t>Monitor LCD 17 Hundai</t>
  </si>
  <si>
    <t>Telewizor Grundic 29</t>
  </si>
  <si>
    <t xml:space="preserve">Zestaw komputerowy ATHLON </t>
  </si>
  <si>
    <t>Rejestrator cyfrowy 916T</t>
  </si>
  <si>
    <t>Kamery wewnętrzne</t>
  </si>
  <si>
    <t>7 szt.</t>
  </si>
  <si>
    <t>Kamera zewnętrzne</t>
  </si>
  <si>
    <t>Monitor LCD</t>
  </si>
  <si>
    <t>Monitor LCD LG 19</t>
  </si>
  <si>
    <t>Kopiarka Sharp AR-5516</t>
  </si>
  <si>
    <t>Rzutnik NOBO 2523</t>
  </si>
  <si>
    <t>Aparat cyfrowy Sony</t>
  </si>
  <si>
    <t>Projektor LG</t>
  </si>
  <si>
    <t>Program PC świadectwa</t>
  </si>
  <si>
    <t>4 szt</t>
  </si>
  <si>
    <t>oprogramowanie Ms Office</t>
  </si>
  <si>
    <t>Program - arkusz organizacyjny</t>
  </si>
  <si>
    <t>RAZEM</t>
  </si>
  <si>
    <t>komputer PCA 2200</t>
  </si>
  <si>
    <t>komputer PCA D2000</t>
  </si>
  <si>
    <t>urządzenie wielofunkcyjne HP</t>
  </si>
  <si>
    <t>urzadzenie wielofunkcyjne</t>
  </si>
  <si>
    <t>komputer-serwer(bez monitora) z myszka optyczną BTC i klawiaturą BTC</t>
  </si>
  <si>
    <t>komputer-uczniowska stacja robocza(bez monitora)z myszkąoptyczną BTC, klawiaturą BTC, mikrofonem stacjonarnym Gembird, para słuchawek Gembird</t>
  </si>
  <si>
    <t>14 sztuk</t>
  </si>
  <si>
    <t>komputer z nagrywarką DVD, portem Fire Wire i głośnikami aktywnymi Gembird z myszą optyczną BTC, klawiaturą BTC, mikrofonem stacjonarnym Gembird, para słuchawek Gembird</t>
  </si>
  <si>
    <t>Komputer- stanowisko multimedialne w MCI z nagrywarka DVD, portem FireWire z myszą optyczną BTC, klawiatura BTC, mikrofonem stacjonarnym Gembird, para słuchawek Gembird</t>
  </si>
  <si>
    <t>4 sztuki</t>
  </si>
  <si>
    <t>Sieciowa drikarka laserowa - Samsung ML-2251 NP.</t>
  </si>
  <si>
    <t>monitor LCD - BenQ Q7T4</t>
  </si>
  <si>
    <t>20 sztuk</t>
  </si>
  <si>
    <t>komputer - serwer typ I -DELL Inc. DELL Power Edge 1800</t>
  </si>
  <si>
    <t>komputer-uczniowska stacja robocza-Dell - OptiPlex GX620</t>
  </si>
  <si>
    <t>komputer  z nagrywarka DVD, portem FireWire i głośnikami aktywnymi -Dell-OptiPlex GX620</t>
  </si>
  <si>
    <t>skaner A3-Microtek Int.Inc Scan Marker 9800XL z przystawką TMA 1600</t>
  </si>
  <si>
    <t>Sieciowa drukarka laserowa A3- Lexmark Int. W812N</t>
  </si>
  <si>
    <t>Sieciowa drukarka laserowa A4- Lexmark Int. C524NN</t>
  </si>
  <si>
    <t>monitor LCD - 17"</t>
  </si>
  <si>
    <t>16 sztuk</t>
  </si>
  <si>
    <t>UPS 1,5 kVA- EVER Sinline 1600</t>
  </si>
  <si>
    <t xml:space="preserve">Kamera Samsung </t>
  </si>
  <si>
    <t>komputer przenośny z systemem operacyjnym - HP NC6120 z głosnikami aktywnymi i myszą optyczną USB</t>
  </si>
  <si>
    <t>komputer przenośny z systemem operacyjnym - DELL Inc. DELL Latitude D510</t>
  </si>
  <si>
    <t>wideoprojektor - BenQ;MP 610</t>
  </si>
  <si>
    <t>wideoprojektor - NEC VT47</t>
  </si>
  <si>
    <t>Powiatowy Ośrodek Dokumentacji Geodezyjno-Kartograficznej</t>
  </si>
  <si>
    <t>serwer compaq</t>
  </si>
  <si>
    <t>komputer magig</t>
  </si>
  <si>
    <t>monitor samsung 19"</t>
  </si>
  <si>
    <t>drukarka laserowa kyocera mita</t>
  </si>
  <si>
    <t>drukarka HP 1220 C A3</t>
  </si>
  <si>
    <t>UPS APC BACK 650 VA</t>
  </si>
  <si>
    <t xml:space="preserve">Komputer NTT Kantata </t>
  </si>
  <si>
    <t>Kserokopiarka Sharp AR5329</t>
  </si>
  <si>
    <t>Skaner Mustek A3USB</t>
  </si>
  <si>
    <t>monitor LCD 17" NEC</t>
  </si>
  <si>
    <t>Klimatyzator</t>
  </si>
  <si>
    <t>monitor LCD 24' Fujitsu-Siemens</t>
  </si>
  <si>
    <t>kserokopiarka Canon</t>
  </si>
  <si>
    <t>OPROGRAMOWANIE I LICENCJE</t>
  </si>
  <si>
    <t>Win-Kalk V.3,6</t>
  </si>
  <si>
    <t>Mikro Map v. 4.2</t>
  </si>
  <si>
    <t>Mikro Map v. 4.2 wer. baz</t>
  </si>
  <si>
    <t>Bank Osnów</t>
  </si>
  <si>
    <t>EWMAPA WIN</t>
  </si>
  <si>
    <t>OŚRODEK WIN</t>
  </si>
  <si>
    <t>SESUT</t>
  </si>
  <si>
    <t>EWMAPA WIN 5</t>
  </si>
  <si>
    <t>SESUT 2 WIN</t>
  </si>
  <si>
    <t>MOLP WINDOWS 2000</t>
  </si>
  <si>
    <t>WINDOWS 2000 PRO PL OEM</t>
  </si>
  <si>
    <t>OŚRODEK WIN 3</t>
  </si>
  <si>
    <t>EWMAPA WIN 6</t>
  </si>
  <si>
    <t>OFFICE STD.2003+WORKS 8.0</t>
  </si>
  <si>
    <t>MS WORD 2003</t>
  </si>
  <si>
    <t>office 2003prof.</t>
  </si>
  <si>
    <t>Windows xp</t>
  </si>
  <si>
    <t>bank osnów 2</t>
  </si>
  <si>
    <t>Ośrodek WIN 5</t>
  </si>
  <si>
    <t>Ośrodek WIN 6FB</t>
  </si>
  <si>
    <t>Specjalny Ośrodek Szkolno-Wychowawczy</t>
  </si>
  <si>
    <t>zestaw komputerwoey</t>
  </si>
  <si>
    <t>telefax Panasonic</t>
  </si>
  <si>
    <t>drukarka HPDJ</t>
  </si>
  <si>
    <t>centrala telefoniczna SOLO 5T</t>
  </si>
  <si>
    <t>urzędzenie alarmowe</t>
  </si>
  <si>
    <t>Keyboard</t>
  </si>
  <si>
    <t>zestaw kina domowego</t>
  </si>
  <si>
    <t>kmpl</t>
  </si>
  <si>
    <t>kopiarka</t>
  </si>
  <si>
    <t>wieża</t>
  </si>
  <si>
    <t>radiomagnetofon</t>
  </si>
  <si>
    <t xml:space="preserve">komputer serwer </t>
  </si>
  <si>
    <t>komputer - stacja robocza</t>
  </si>
  <si>
    <t>komputer stacja robocza z nagrywarka</t>
  </si>
  <si>
    <t>komputer stacja robocza- stanowisko multimedialne</t>
  </si>
  <si>
    <t>drukarka laserowa</t>
  </si>
  <si>
    <t>komputer HP</t>
  </si>
  <si>
    <t>monitor</t>
  </si>
  <si>
    <t>Komputer Celeron D 341 z monitorem Samsung SyncMaster DF</t>
  </si>
  <si>
    <t>Wielofunkcyjne urządzenie sieciowe Samsung</t>
  </si>
  <si>
    <t>kino</t>
  </si>
  <si>
    <t>Kolumny LDM-C-121</t>
  </si>
  <si>
    <t>Kolumny RH 12/2/400</t>
  </si>
  <si>
    <t>WZMACNIACZ PM 8X</t>
  </si>
  <si>
    <t>1 sztuka</t>
  </si>
  <si>
    <t>odtwarzacz DVD</t>
  </si>
  <si>
    <t>OTV Grundig STF 72</t>
  </si>
  <si>
    <t>Drukarka SHARP AR 5320G</t>
  </si>
  <si>
    <t>Komputer ASUS 7SO25C</t>
  </si>
  <si>
    <t>1 kpl.</t>
  </si>
  <si>
    <t>Monitor LCD+komputer 5200</t>
  </si>
  <si>
    <t>Monitoring</t>
  </si>
  <si>
    <t>a) kamery</t>
  </si>
  <si>
    <t>8 sztuk</t>
  </si>
  <si>
    <t>b)cyfrowy rejestrator</t>
  </si>
  <si>
    <t>Zestaw komputerowy+monitor</t>
  </si>
  <si>
    <t>4 kpl</t>
  </si>
  <si>
    <t>Centrala telefoniczna Panasonic TE S824</t>
  </si>
  <si>
    <t>Zestaw komputerowy + monitor</t>
  </si>
  <si>
    <t>monitor 11 szt., laptop dell 1 szt., projektor BenQ, serwer Actina, komputer 10 szt.</t>
  </si>
  <si>
    <t>aparat cyfrowy Sony</t>
  </si>
  <si>
    <t>wideoprojektor</t>
  </si>
  <si>
    <t>Rzutnik Nobo + ekran</t>
  </si>
  <si>
    <t>Microsoft Office 2003</t>
  </si>
  <si>
    <t>Windows XP</t>
  </si>
  <si>
    <t>Microsoft Office 2007</t>
  </si>
  <si>
    <t>Drukarka Epson Stylus 1500</t>
  </si>
  <si>
    <t>Zestaw komput.</t>
  </si>
  <si>
    <t>Drukarka HP</t>
  </si>
  <si>
    <t>Skaner Mustek</t>
  </si>
  <si>
    <t>Zestaw Komputerowy</t>
  </si>
  <si>
    <t>Kserokopiarka Sharp</t>
  </si>
  <si>
    <t>Monitor LCD 19</t>
  </si>
  <si>
    <t>komputer Intel</t>
  </si>
  <si>
    <t>Monitor Hundai 22</t>
  </si>
  <si>
    <t>Drukarka HP CP</t>
  </si>
  <si>
    <t>Monitor Hundai 17</t>
  </si>
  <si>
    <t>notebook acer</t>
  </si>
  <si>
    <t>komputer Toshiba (notebook)</t>
  </si>
  <si>
    <t>Oprogramowanie i licencje</t>
  </si>
  <si>
    <t xml:space="preserve"> program Office x 2</t>
  </si>
  <si>
    <t>ogólne specyfikacje technologiczne</t>
  </si>
  <si>
    <t>branżowy zakład dośw. Bud. Dróg. Sp. z o. o.</t>
  </si>
  <si>
    <t>system ewidencji Dróg Ewidr.</t>
  </si>
  <si>
    <t>zakład usług inform. Wrocław</t>
  </si>
  <si>
    <t>Program SIBView 5 z mozliwością przegląd. Danych</t>
  </si>
  <si>
    <t>Lehmann Partner Polska - Konin</t>
  </si>
  <si>
    <t>Moduł Edit ( do w/w programu)</t>
  </si>
  <si>
    <t>Program antywirusowy mksvir 2005</t>
  </si>
  <si>
    <t>MKS Sp. z o.o. W-wa</t>
  </si>
  <si>
    <t>Program Pasaż 2005</t>
  </si>
  <si>
    <t>BB-PBKranscomp W-wa</t>
  </si>
  <si>
    <t>ogólne specyfikacje technologiczne dla robót utrzymaniowych</t>
  </si>
  <si>
    <t>BZD budownictwa drog. i most. W-wa</t>
  </si>
  <si>
    <t>Probram MS Office</t>
  </si>
  <si>
    <t>Poradnia Psychologiczno-Pedagogiczna</t>
  </si>
  <si>
    <t>zestaw komputerowy z oprogramowaniem</t>
  </si>
  <si>
    <t>5 zestawów</t>
  </si>
  <si>
    <t>Zestaw komputerowy z oprogramowaniem</t>
  </si>
  <si>
    <t xml:space="preserve">3 szt. </t>
  </si>
  <si>
    <t>Drukarka - ksero Sharp</t>
  </si>
  <si>
    <t>Powiatowe Centrum Pomocy Rodzinie</t>
  </si>
  <si>
    <t>drukarka</t>
  </si>
  <si>
    <t>Drukarka laserowa CPG PageMaster</t>
  </si>
  <si>
    <t>Komputer</t>
  </si>
  <si>
    <t>Drukarka laserowa</t>
  </si>
  <si>
    <t>Centralak telefoniczna</t>
  </si>
  <si>
    <t>Monitor Asus Czarny</t>
  </si>
  <si>
    <t>Projektor BenQ MP 512</t>
  </si>
  <si>
    <t>Komputer Acer Aspire</t>
  </si>
  <si>
    <t>WORKS 8.PL BOX</t>
  </si>
  <si>
    <t>OFFICE 2003 STAND</t>
  </si>
  <si>
    <t>oprogramowanie serwerowe</t>
  </si>
  <si>
    <t>Progr. Antywirusowy PACK PUB</t>
  </si>
  <si>
    <t>progr. Antywirusowy PUB</t>
  </si>
  <si>
    <t xml:space="preserve">w tym </t>
  </si>
  <si>
    <t>sprzęt stacjonarny</t>
  </si>
  <si>
    <t>sprzęt przenośny</t>
  </si>
  <si>
    <t>oprogramowanie</t>
  </si>
  <si>
    <t>Załącznik nr 3</t>
  </si>
  <si>
    <t>Wykaz pojazdów Powiatu Nidzickiego</t>
  </si>
  <si>
    <t>Lp</t>
  </si>
  <si>
    <t>Marka</t>
  </si>
  <si>
    <t>Typ,</t>
  </si>
  <si>
    <t>Nr podw./ nadw.</t>
  </si>
  <si>
    <t>Nr silnika</t>
  </si>
  <si>
    <t>Nr rej.</t>
  </si>
  <si>
    <t>Rodzaj</t>
  </si>
  <si>
    <t>Poj.</t>
  </si>
  <si>
    <t>msc.</t>
  </si>
  <si>
    <t>Rok</t>
  </si>
  <si>
    <t>przebieg</t>
  </si>
  <si>
    <t>wartość</t>
  </si>
  <si>
    <t xml:space="preserve">Okres ubezpieczenia </t>
  </si>
  <si>
    <t xml:space="preserve"> model</t>
  </si>
  <si>
    <t>ładowność</t>
  </si>
  <si>
    <t xml:space="preserve"> prod.</t>
  </si>
  <si>
    <t>OC i NNW</t>
  </si>
  <si>
    <t>AC</t>
  </si>
  <si>
    <t>Od</t>
  </si>
  <si>
    <t>Do</t>
  </si>
  <si>
    <t>Polonez</t>
  </si>
  <si>
    <t>Caro Plus</t>
  </si>
  <si>
    <t>SUP B Ø 1 EL BVW 125497</t>
  </si>
  <si>
    <t>14K 4FK 754 O 2188</t>
  </si>
  <si>
    <t>OLV 0800</t>
  </si>
  <si>
    <t>osobowy</t>
  </si>
  <si>
    <t>02.01.2010 03.01.2011 04.01.2012</t>
  </si>
  <si>
    <t>02.01.2011 03.01.2012 04.01.2013</t>
  </si>
  <si>
    <t>16.12.2009 17.12.2010 18.12.2011</t>
  </si>
  <si>
    <t>16.12.2010 17.12.2011 18.12.2012</t>
  </si>
  <si>
    <t>Skoda</t>
  </si>
  <si>
    <t>Suberb Sedan</t>
  </si>
  <si>
    <t>TMBDL63U989016215</t>
  </si>
  <si>
    <t>AWT183796</t>
  </si>
  <si>
    <t>NNI 10000</t>
  </si>
  <si>
    <t xml:space="preserve">22.02.2010 23.02.2011 24.02.2012 </t>
  </si>
  <si>
    <t>22.02.2011 23.02.2012 24.02.2013</t>
  </si>
  <si>
    <t>Żuk</t>
  </si>
  <si>
    <t>A-075</t>
  </si>
  <si>
    <t>NNI P024</t>
  </si>
  <si>
    <t>ciężarowy</t>
  </si>
  <si>
    <t>7\08</t>
  </si>
  <si>
    <t>-</t>
  </si>
  <si>
    <t>Lublin</t>
  </si>
  <si>
    <t>SUL 332212 X0039129</t>
  </si>
  <si>
    <t>079806/99</t>
  </si>
  <si>
    <t>OTN0004</t>
  </si>
  <si>
    <t>9\09</t>
  </si>
  <si>
    <t>06.07.2009 07.07.2010 08.07.2011</t>
  </si>
  <si>
    <t>06.07.2010 07.07.2011 08.07.2012</t>
  </si>
  <si>
    <t>Fiat</t>
  </si>
  <si>
    <t>UNO899 3D</t>
  </si>
  <si>
    <t>ZFA 146A00000 777 80</t>
  </si>
  <si>
    <t>1170A10469813207</t>
  </si>
  <si>
    <t>NNIC134</t>
  </si>
  <si>
    <t>02.06.2009 03.06.2010 04.06.2011</t>
  </si>
  <si>
    <t>02.06.2010 03.06.2011 04.06.2012</t>
  </si>
  <si>
    <t>04.08.2009 05.08.2010 06.08.2011</t>
  </si>
  <si>
    <t>04.08.2010 05.08.2011 06.08.2012</t>
  </si>
  <si>
    <t>Ciągnik</t>
  </si>
  <si>
    <t>URSUS C-360</t>
  </si>
  <si>
    <t>ONC3863</t>
  </si>
  <si>
    <t>ciągnik</t>
  </si>
  <si>
    <t>Kop-ład</t>
  </si>
  <si>
    <t>Ostrówek</t>
  </si>
  <si>
    <t>3/580</t>
  </si>
  <si>
    <t>koparka</t>
  </si>
  <si>
    <t>1/0,25 m3</t>
  </si>
  <si>
    <t>24.04.2009 25.04.2010 26.04.2011</t>
  </si>
  <si>
    <t>24.04.2010 25.04.2011 26.04.2012</t>
  </si>
  <si>
    <t>przyczepa</t>
  </si>
  <si>
    <t>samoch.</t>
  </si>
  <si>
    <t>OLY8455</t>
  </si>
  <si>
    <t>18.08.2009 19.08.2010 20.08.2011</t>
  </si>
  <si>
    <t>18.08.2010 19.08.2011 20.08.2012</t>
  </si>
  <si>
    <t>D-732 ciągnik.</t>
  </si>
  <si>
    <t>ONP697C</t>
  </si>
  <si>
    <t>4,5 t</t>
  </si>
  <si>
    <t>OL-2-00368</t>
  </si>
  <si>
    <t>OLY0226</t>
  </si>
  <si>
    <t>SUL00G111H0478050</t>
  </si>
  <si>
    <t>NNIP086</t>
  </si>
  <si>
    <t>01.06.2009 02.06.2010 03.06.2011</t>
  </si>
  <si>
    <t>01.06.2010 02.06.2011 03.06.2012</t>
  </si>
  <si>
    <t>Fabia Sedan</t>
  </si>
  <si>
    <t>TMBCE46Y164532166</t>
  </si>
  <si>
    <t>NNI R100</t>
  </si>
  <si>
    <t>22.12.2009 23.12.2010  24.12.2011</t>
  </si>
  <si>
    <t>22.12.2010 23.12.2011 24.12.2012</t>
  </si>
  <si>
    <t>Lamborghini</t>
  </si>
  <si>
    <t>R4110</t>
  </si>
  <si>
    <t>23S094WVT1678</t>
  </si>
  <si>
    <t>NNIX036</t>
  </si>
  <si>
    <t>2</t>
  </si>
  <si>
    <t>04.07.2009 05.07.2010 06.07.2011</t>
  </si>
  <si>
    <t>04.07.2010 05.07.2011 06.07.2012</t>
  </si>
  <si>
    <t>Suzuki</t>
  </si>
  <si>
    <t>Grand Vitara</t>
  </si>
  <si>
    <t>JSAFTD82V00114256</t>
  </si>
  <si>
    <t>NNI 00666</t>
  </si>
  <si>
    <t>5</t>
  </si>
  <si>
    <t>16.10.2009 17.10.2010 18.10.2011</t>
  </si>
  <si>
    <t>16.10.2010 17.10.2011 18.10.2012</t>
  </si>
  <si>
    <t xml:space="preserve">STAR </t>
  </si>
  <si>
    <t>A200</t>
  </si>
  <si>
    <t>NNI V496</t>
  </si>
  <si>
    <t>18.04.2009 19.04.2010 20.04.2011</t>
  </si>
  <si>
    <t>18.04.2010 19.04.2011 20.04.2012</t>
  </si>
  <si>
    <t>FSO Warszawa</t>
  </si>
  <si>
    <t>Polonez Caro</t>
  </si>
  <si>
    <t>SUPBO1CEHTW850562</t>
  </si>
  <si>
    <t>CEO</t>
  </si>
  <si>
    <t>ONZ3730</t>
  </si>
  <si>
    <t>06.11.2009 07.11.2010 08.11.2011</t>
  </si>
  <si>
    <t>06.11.2010 07.11.2011 08.11.2012</t>
  </si>
  <si>
    <t>GRANDE PUNTO</t>
  </si>
  <si>
    <t>ZFA19900001396166</t>
  </si>
  <si>
    <t>nni 00030</t>
  </si>
  <si>
    <t>28.06.2009 29.06.2010 30.06.2011</t>
  </si>
  <si>
    <t>28.06.2010 29.06.2011 30.06.2012</t>
  </si>
  <si>
    <t>HUNDAY</t>
  </si>
  <si>
    <t>H-100  Window Van</t>
  </si>
  <si>
    <t>OLS7326</t>
  </si>
  <si>
    <t>ciężar-osobowy</t>
  </si>
  <si>
    <t>15.07.2009 16.07.2010 17.07.2011</t>
  </si>
  <si>
    <t>15.07.2010 16.07.2011 17.07.2012</t>
  </si>
  <si>
    <t>02.03.2010 03.03.2011 04.03.2012</t>
  </si>
  <si>
    <t>02.03.2011 03.03.2012 04.03.2013</t>
  </si>
  <si>
    <t>U3512</t>
  </si>
  <si>
    <t>ONC3518</t>
  </si>
  <si>
    <t>ciągnik rol.</t>
  </si>
  <si>
    <t>16.03.2009 17.03.2010 18.03.2011</t>
  </si>
  <si>
    <t>16.03.2010 17.03.2011 18.03.2012</t>
  </si>
  <si>
    <t>C 360</t>
  </si>
  <si>
    <t>OLM766F</t>
  </si>
  <si>
    <t>C 330</t>
  </si>
  <si>
    <t>OLM919 B</t>
  </si>
  <si>
    <t>T 169</t>
  </si>
  <si>
    <t>OLY3649</t>
  </si>
  <si>
    <t>przyczepa rol.</t>
  </si>
  <si>
    <t>6 t</t>
  </si>
  <si>
    <t>D 47</t>
  </si>
  <si>
    <t>OLY4653</t>
  </si>
  <si>
    <t>4 t</t>
  </si>
  <si>
    <t>Fiat Punto</t>
  </si>
  <si>
    <t>ZFA18800000700184</t>
  </si>
  <si>
    <t>188A40002130855</t>
  </si>
  <si>
    <t>NNIL 670</t>
  </si>
  <si>
    <t>23.04.2009 24.04.2010 25.04.2011</t>
  </si>
  <si>
    <t>23.04.2010 24.04.2011 25.04.2012</t>
  </si>
  <si>
    <t>Gospodarstwo Pomocnicze Centrum Kształcenia Praktycznego</t>
  </si>
  <si>
    <t>Ford</t>
  </si>
  <si>
    <t>Transit</t>
  </si>
  <si>
    <t>WFOLXXGBVLRJ25084</t>
  </si>
  <si>
    <t>RJ25084</t>
  </si>
  <si>
    <t>NNIC191</t>
  </si>
  <si>
    <t>cięż. specjal.</t>
  </si>
  <si>
    <t>2.5</t>
  </si>
  <si>
    <t>26.03.2009 27.03.2010 28.03.2011</t>
  </si>
  <si>
    <t>26.03.2010 27.03.2011 28.03.2012</t>
  </si>
  <si>
    <t>SUSL7422KV0004452</t>
  </si>
  <si>
    <t>NNIK054</t>
  </si>
  <si>
    <t>ciężar. do przewoz. samoch.</t>
  </si>
  <si>
    <t>4.4</t>
  </si>
  <si>
    <t>18.03.2009 19.03.2010 20.03.2011</t>
  </si>
  <si>
    <t>18.03.2010 19.03.2011 20.03.2012</t>
  </si>
  <si>
    <t>SUSL7422KV0004453</t>
  </si>
  <si>
    <t>OTN0100</t>
  </si>
  <si>
    <t>08.08.2009 09.08.2010 10.08.2011</t>
  </si>
  <si>
    <t>08.08.2010 09.08.2011 10.08.2012</t>
  </si>
  <si>
    <t>Niewiadów</t>
  </si>
  <si>
    <t>A2001</t>
  </si>
  <si>
    <t>SWNA2001OR0001265</t>
  </si>
  <si>
    <t>NNIE468</t>
  </si>
  <si>
    <t>przycz. specjal. przew. samoch.</t>
  </si>
  <si>
    <t>TRAMPTRAIL</t>
  </si>
  <si>
    <t>2500PH</t>
  </si>
  <si>
    <t>SUB30H000VE000370</t>
  </si>
  <si>
    <t>OLY8498</t>
  </si>
  <si>
    <t>07.08.2009 08.08.2010 09.08.2011</t>
  </si>
  <si>
    <t>07.08.2010 08.08.2011 09.08.2012</t>
  </si>
  <si>
    <t>AUTOSAN</t>
  </si>
  <si>
    <t>H9-21</t>
  </si>
  <si>
    <t>245593/3291R</t>
  </si>
  <si>
    <t>NNIM362</t>
  </si>
  <si>
    <t>autobus</t>
  </si>
  <si>
    <t>6.5</t>
  </si>
  <si>
    <t>23.11.2009 24.11.2010 25.11.2011</t>
  </si>
  <si>
    <t>23.11.2010 24.11.2011 25.11.2012</t>
  </si>
  <si>
    <t>H9-20</t>
  </si>
  <si>
    <t>NNIK747</t>
  </si>
  <si>
    <t>H10-11</t>
  </si>
  <si>
    <t>NNIL451</t>
  </si>
  <si>
    <t>11.1</t>
  </si>
  <si>
    <t>14.01.2010 15.01.2011 16.01.2012</t>
  </si>
  <si>
    <t>14.01.2011 15.01.2012 16.01.2013</t>
  </si>
  <si>
    <t>VW Transporter</t>
  </si>
  <si>
    <t>Transporter</t>
  </si>
  <si>
    <t>WV2ZZZ7HZ6X009910</t>
  </si>
  <si>
    <t>AXB 101645</t>
  </si>
  <si>
    <t>NNIP960</t>
  </si>
  <si>
    <t>Załącznik nr 4</t>
  </si>
  <si>
    <t>nazwa jednostki</t>
  </si>
  <si>
    <t>liczba pracowników</t>
  </si>
  <si>
    <t>Suma ubezpieczenia środki trwałe i środki trwałe niskiej wartości</t>
  </si>
  <si>
    <t>Suma ubezpieczenia księgozbiory</t>
  </si>
  <si>
    <t>Suma ubezpiecznie Srodki obrotowe</t>
  </si>
  <si>
    <t>Suma ubezpieczenia wartości pieniężne</t>
  </si>
  <si>
    <t xml:space="preserve">Starostwo Powiatowe, ul. Traugutta 23, 13-100 Nidzica </t>
  </si>
  <si>
    <t>Powiatowy Zarząd Dróg, ul. Kolejowa 29,13-100 Nidzica</t>
  </si>
  <si>
    <t xml:space="preserve">Powiatowy Urząd Pracy, ul. Traugutta 23, 13-100 Nidzica </t>
  </si>
  <si>
    <t>Zespół Szkół Rolniczych i Ogólnokształcących w Jagarzewie, 13-113 Janowo</t>
  </si>
  <si>
    <t>Zespół Szkół Ogólnokształcących, ul. Jagiełły 1, 13-100 Nidzica</t>
  </si>
  <si>
    <t>Zespół Szkół Zawodowych i Ogólnokształcących, ul. Wł. Jagiełły 3, 13-100 Nidzica</t>
  </si>
  <si>
    <t>Specjalny Ośrodek Szkolno-Wychowawczy, ul. Wyborska 12, 13-100 Nidzica</t>
  </si>
  <si>
    <t>Powiatowe Centrum Pomocy Rodzinie, ul. Traugutta 13, 13-100 Nidzica</t>
  </si>
  <si>
    <t>Poradnia Psychologiczno - Pedagogiczna, ul. 3 Maja 2, 13-100 Nidzica</t>
  </si>
  <si>
    <t>Centrum Kształcenia Praktycznego, ul. Wyborska 10, 13-100 Nidzica</t>
  </si>
  <si>
    <t>Gospodarstwo Pomocnicze Centrum Kształcenia Praktycznego, ul. Wyborska 10, 13-100 Nidzica</t>
  </si>
  <si>
    <t>Powiatowy Ośrodek Dokumentacji Geodezyjno-Kartograficznej, ul. Olsztyńska 28, 13-100 Nidzica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</si>
</sst>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.00&quot; zł&quot;_-;\-* #,##0.00&quot; zł&quot;_-;_-* \-??&quot; zł&quot;_-;_-@_-"/>
    <numFmt numFmtId="166" formatCode="0"/>
    <numFmt numFmtId="167" formatCode="_-* #,##0.00&quot; zł&quot;_-;\-* #,##0.00&quot; zł&quot;_-;_-* \-??&quot; zł&quot;_-;_-@_-"/>
    <numFmt numFmtId="168" formatCode="0.00"/>
    <numFmt numFmtId="169" formatCode="#,##0.00\ [$zł-415];[RED]\-#,##0.00\ [$zł-415]"/>
    <numFmt numFmtId="170" formatCode="#,##0.00&quot; zł&quot;"/>
    <numFmt numFmtId="171" formatCode="#,##0.00&quot; zł&quot;;\-#,##0.00&quot; zł&quot;"/>
    <numFmt numFmtId="172" formatCode="0.000"/>
    <numFmt numFmtId="173" formatCode="#,##0.00&quot; zł&quot;"/>
    <numFmt numFmtId="174" formatCode="#,##0.00&quot; zł&quot;;[RED]\-#,##0.00&quot; zł&quot;"/>
    <numFmt numFmtId="175" formatCode="@"/>
    <numFmt numFmtId="176" formatCode="_-* #,##0\ _z_ł_-;\-* #,##0\ _z_ł_-;_-* &quot;- &quot;_z_ł_-;_-@_-"/>
    <numFmt numFmtId="177" formatCode="#,##0"/>
    <numFmt numFmtId="178" formatCode="YYYY/MM/DD;@"/>
    <numFmt numFmtId="179" formatCode="# ?/?"/>
  </numFmts>
  <fonts count="24">
    <font>
      <sz val="10"/>
      <name val="Arial CE"/>
      <family val="2"/>
    </font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10"/>
      <name val="Bookman Old Style"/>
      <family val="1"/>
    </font>
    <font>
      <b/>
      <i/>
      <vertAlign val="superscript"/>
      <sz val="10"/>
      <name val="Bookman Old Style"/>
      <family val="1"/>
    </font>
    <font>
      <i/>
      <sz val="10"/>
      <name val="Bookman Old Style"/>
      <family val="1"/>
    </font>
    <font>
      <sz val="8"/>
      <color indexed="43"/>
      <name val="Verdana"/>
      <family val="2"/>
    </font>
    <font>
      <sz val="9"/>
      <name val="Verdana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0"/>
      <name val="Arial CE"/>
      <family val="2"/>
    </font>
    <font>
      <b/>
      <sz val="9"/>
      <name val="Verdana"/>
      <family val="2"/>
    </font>
    <font>
      <b/>
      <sz val="8"/>
      <name val="Arial"/>
      <family val="2"/>
    </font>
    <font>
      <sz val="10"/>
      <name val="Verdana"/>
      <family val="2"/>
    </font>
    <font>
      <b/>
      <sz val="8"/>
      <name val="Arial CE"/>
      <family val="2"/>
    </font>
    <font>
      <sz val="7"/>
      <name val="Verdana"/>
      <family val="2"/>
    </font>
    <font>
      <sz val="7"/>
      <name val="Arial CE"/>
      <family val="2"/>
    </font>
    <font>
      <b/>
      <sz val="7"/>
      <name val="Verdana"/>
      <family val="2"/>
    </font>
    <font>
      <b/>
      <u val="single"/>
      <sz val="8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6" fontId="2" fillId="0" borderId="0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6" fontId="3" fillId="2" borderId="2" xfId="17" applyNumberFormat="1" applyFont="1" applyFill="1" applyBorder="1" applyAlignment="1" applyProtection="1">
      <alignment horizontal="center"/>
      <protection/>
    </xf>
    <xf numFmtId="165" fontId="3" fillId="2" borderId="2" xfId="0" applyNumberFormat="1" applyFont="1" applyFill="1" applyBorder="1" applyAlignment="1">
      <alignment/>
    </xf>
    <xf numFmtId="165" fontId="2" fillId="2" borderId="3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/>
    </xf>
    <xf numFmtId="166" fontId="2" fillId="2" borderId="5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right"/>
    </xf>
    <xf numFmtId="164" fontId="3" fillId="2" borderId="7" xfId="0" applyFont="1" applyFill="1" applyBorder="1" applyAlignment="1">
      <alignment horizontal="center"/>
    </xf>
    <xf numFmtId="166" fontId="3" fillId="2" borderId="7" xfId="17" applyNumberFormat="1" applyFont="1" applyFill="1" applyBorder="1" applyAlignment="1" applyProtection="1">
      <alignment horizontal="center"/>
      <protection/>
    </xf>
    <xf numFmtId="165" fontId="3" fillId="2" borderId="7" xfId="17" applyNumberFormat="1" applyFont="1" applyFill="1" applyBorder="1" applyAlignment="1" applyProtection="1">
      <alignment horizontal="center"/>
      <protection/>
    </xf>
    <xf numFmtId="165" fontId="3" fillId="2" borderId="7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/>
    </xf>
    <xf numFmtId="165" fontId="3" fillId="2" borderId="3" xfId="17" applyNumberFormat="1" applyFont="1" applyFill="1" applyBorder="1" applyAlignment="1" applyProtection="1">
      <alignment horizontal="center"/>
      <protection/>
    </xf>
    <xf numFmtId="164" fontId="2" fillId="0" borderId="7" xfId="0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4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right"/>
    </xf>
    <xf numFmtId="164" fontId="3" fillId="2" borderId="1" xfId="0" applyFont="1" applyFill="1" applyBorder="1" applyAlignment="1">
      <alignment vertical="top" wrapText="1"/>
    </xf>
    <xf numFmtId="164" fontId="2" fillId="2" borderId="2" xfId="0" applyFont="1" applyFill="1" applyBorder="1" applyAlignment="1">
      <alignment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/>
    </xf>
    <xf numFmtId="164" fontId="2" fillId="0" borderId="8" xfId="0" applyFont="1" applyBorder="1" applyAlignment="1">
      <alignment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left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top"/>
    </xf>
    <xf numFmtId="165" fontId="3" fillId="0" borderId="7" xfId="0" applyNumberFormat="1" applyFont="1" applyBorder="1" applyAlignment="1">
      <alignment/>
    </xf>
    <xf numFmtId="164" fontId="2" fillId="0" borderId="7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/>
    </xf>
    <xf numFmtId="164" fontId="2" fillId="0" borderId="7" xfId="0" applyFont="1" applyFill="1" applyBorder="1" applyAlignment="1">
      <alignment/>
    </xf>
    <xf numFmtId="166" fontId="2" fillId="0" borderId="7" xfId="17" applyNumberFormat="1" applyFont="1" applyFill="1" applyBorder="1" applyAlignment="1" applyProtection="1">
      <alignment horizontal="center"/>
      <protection/>
    </xf>
    <xf numFmtId="165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164" fontId="2" fillId="2" borderId="2" xfId="0" applyFont="1" applyFill="1" applyBorder="1" applyAlignment="1">
      <alignment/>
    </xf>
    <xf numFmtId="166" fontId="2" fillId="2" borderId="2" xfId="17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>
      <alignment/>
    </xf>
    <xf numFmtId="164" fontId="2" fillId="0" borderId="9" xfId="0" applyFont="1" applyBorder="1" applyAlignment="1">
      <alignment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 wrapText="1"/>
    </xf>
    <xf numFmtId="164" fontId="2" fillId="0" borderId="7" xfId="0" applyFont="1" applyFill="1" applyBorder="1" applyAlignment="1">
      <alignment wrapText="1"/>
    </xf>
    <xf numFmtId="165" fontId="3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 wrapText="1"/>
    </xf>
    <xf numFmtId="164" fontId="2" fillId="0" borderId="7" xfId="0" applyFont="1" applyFill="1" applyBorder="1" applyAlignment="1">
      <alignment vertical="center"/>
    </xf>
    <xf numFmtId="166" fontId="2" fillId="0" borderId="7" xfId="17" applyNumberFormat="1" applyFont="1" applyFill="1" applyBorder="1" applyAlignment="1" applyProtection="1">
      <alignment horizontal="center" vertical="center"/>
      <protection/>
    </xf>
    <xf numFmtId="165" fontId="2" fillId="0" borderId="7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horizontal="left" wrapText="1"/>
    </xf>
    <xf numFmtId="165" fontId="2" fillId="0" borderId="4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wrapText="1"/>
    </xf>
    <xf numFmtId="164" fontId="2" fillId="0" borderId="9" xfId="0" applyFont="1" applyBorder="1" applyAlignment="1">
      <alignment/>
    </xf>
    <xf numFmtId="166" fontId="2" fillId="0" borderId="9" xfId="17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wrapText="1"/>
    </xf>
    <xf numFmtId="165" fontId="3" fillId="2" borderId="3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6" fontId="2" fillId="0" borderId="0" xfId="17" applyNumberFormat="1" applyFont="1" applyFill="1" applyBorder="1" applyAlignment="1" applyProtection="1">
      <alignment horizontal="center" vertical="top"/>
      <protection/>
    </xf>
    <xf numFmtId="164" fontId="5" fillId="0" borderId="0" xfId="0" applyFont="1" applyBorder="1" applyAlignment="1">
      <alignment horizontal="center" wrapText="1"/>
    </xf>
    <xf numFmtId="164" fontId="7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2" fillId="0" borderId="0" xfId="17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0" fillId="2" borderId="0" xfId="0" applyFill="1" applyAlignment="1">
      <alignment/>
    </xf>
    <xf numFmtId="164" fontId="3" fillId="2" borderId="10" xfId="0" applyFont="1" applyFill="1" applyBorder="1" applyAlignment="1">
      <alignment/>
    </xf>
    <xf numFmtId="164" fontId="2" fillId="2" borderId="13" xfId="0" applyFont="1" applyFill="1" applyBorder="1" applyAlignment="1">
      <alignment horizontal="center"/>
    </xf>
    <xf numFmtId="165" fontId="2" fillId="2" borderId="13" xfId="17" applyNumberFormat="1" applyFont="1" applyFill="1" applyBorder="1" applyAlignment="1" applyProtection="1">
      <alignment/>
      <protection/>
    </xf>
    <xf numFmtId="164" fontId="3" fillId="2" borderId="14" xfId="0" applyFont="1" applyFill="1" applyBorder="1" applyAlignment="1">
      <alignment/>
    </xf>
    <xf numFmtId="164" fontId="0" fillId="2" borderId="7" xfId="0" applyFill="1" applyBorder="1" applyAlignment="1">
      <alignment/>
    </xf>
    <xf numFmtId="165" fontId="3" fillId="2" borderId="7" xfId="17" applyNumberFormat="1" applyFont="1" applyFill="1" applyBorder="1" applyAlignment="1" applyProtection="1">
      <alignment horizontal="center" wrapText="1"/>
      <protection/>
    </xf>
    <xf numFmtId="164" fontId="3" fillId="2" borderId="15" xfId="0" applyFont="1" applyFill="1" applyBorder="1" applyAlignment="1">
      <alignment horizontal="center"/>
    </xf>
    <xf numFmtId="164" fontId="3" fillId="2" borderId="15" xfId="0" applyFont="1" applyFill="1" applyBorder="1" applyAlignment="1">
      <alignment horizontal="center" wrapText="1"/>
    </xf>
    <xf numFmtId="165" fontId="3" fillId="2" borderId="15" xfId="17" applyNumberFormat="1" applyFont="1" applyFill="1" applyBorder="1" applyAlignment="1" applyProtection="1">
      <alignment horizontal="center" wrapText="1"/>
      <protection/>
    </xf>
    <xf numFmtId="164" fontId="3" fillId="2" borderId="2" xfId="0" applyFont="1" applyFill="1" applyBorder="1" applyAlignment="1">
      <alignment horizontal="center"/>
    </xf>
    <xf numFmtId="165" fontId="3" fillId="2" borderId="2" xfId="17" applyNumberFormat="1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3" fillId="3" borderId="2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center"/>
    </xf>
    <xf numFmtId="165" fontId="3" fillId="3" borderId="2" xfId="17" applyNumberFormat="1" applyFont="1" applyFill="1" applyBorder="1" applyAlignment="1" applyProtection="1">
      <alignment horizontal="center"/>
      <protection/>
    </xf>
    <xf numFmtId="164" fontId="3" fillId="3" borderId="3" xfId="0" applyFont="1" applyFill="1" applyBorder="1" applyAlignment="1">
      <alignment/>
    </xf>
    <xf numFmtId="164" fontId="0" fillId="0" borderId="16" xfId="0" applyBorder="1" applyAlignment="1">
      <alignment horizontal="center"/>
    </xf>
    <xf numFmtId="164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vertical="center" wrapText="1"/>
    </xf>
    <xf numFmtId="164" fontId="2" fillId="0" borderId="17" xfId="0" applyFont="1" applyFill="1" applyBorder="1" applyAlignment="1">
      <alignment wrapText="1"/>
    </xf>
    <xf numFmtId="164" fontId="9" fillId="0" borderId="0" xfId="0" applyFont="1" applyBorder="1" applyAlignment="1">
      <alignment vertical="center" wrapText="1"/>
    </xf>
    <xf numFmtId="168" fontId="9" fillId="0" borderId="0" xfId="0" applyNumberFormat="1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vertical="center" wrapText="1"/>
    </xf>
    <xf numFmtId="164" fontId="2" fillId="0" borderId="18" xfId="0" applyFont="1" applyFill="1" applyBorder="1" applyAlignment="1">
      <alignment wrapText="1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9" fontId="10" fillId="0" borderId="7" xfId="0" applyNumberFormat="1" applyFont="1" applyBorder="1" applyAlignment="1">
      <alignment/>
    </xf>
    <xf numFmtId="164" fontId="10" fillId="0" borderId="7" xfId="0" applyFont="1" applyBorder="1" applyAlignment="1">
      <alignment horizontal="left"/>
    </xf>
    <xf numFmtId="164" fontId="0" fillId="0" borderId="19" xfId="0" applyBorder="1" applyAlignment="1">
      <alignment horizontal="center"/>
    </xf>
    <xf numFmtId="164" fontId="11" fillId="0" borderId="7" xfId="0" applyFont="1" applyBorder="1" applyAlignment="1">
      <alignment horizontal="center"/>
    </xf>
    <xf numFmtId="169" fontId="11" fillId="0" borderId="7" xfId="0" applyNumberFormat="1" applyFont="1" applyBorder="1" applyAlignment="1">
      <alignment/>
    </xf>
    <xf numFmtId="164" fontId="0" fillId="3" borderId="19" xfId="0" applyFill="1" applyBorder="1" applyAlignment="1">
      <alignment horizontal="center"/>
    </xf>
    <xf numFmtId="164" fontId="3" fillId="3" borderId="7" xfId="0" applyFont="1" applyFill="1" applyBorder="1" applyAlignment="1">
      <alignment vertical="center" wrapText="1"/>
    </xf>
    <xf numFmtId="164" fontId="2" fillId="3" borderId="7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vertical="center" wrapText="1"/>
    </xf>
    <xf numFmtId="164" fontId="2" fillId="3" borderId="7" xfId="0" applyFont="1" applyFill="1" applyBorder="1" applyAlignment="1">
      <alignment wrapText="1"/>
    </xf>
    <xf numFmtId="164" fontId="0" fillId="0" borderId="20" xfId="0" applyBorder="1" applyAlignment="1">
      <alignment horizontal="center"/>
    </xf>
    <xf numFmtId="164" fontId="0" fillId="0" borderId="7" xfId="0" applyBorder="1" applyAlignment="1">
      <alignment horizontal="center"/>
    </xf>
    <xf numFmtId="169" fontId="10" fillId="0" borderId="7" xfId="0" applyNumberFormat="1" applyFont="1" applyBorder="1" applyAlignment="1">
      <alignment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center" wrapText="1"/>
    </xf>
    <xf numFmtId="164" fontId="0" fillId="3" borderId="21" xfId="0" applyFill="1" applyBorder="1" applyAlignment="1">
      <alignment horizontal="center"/>
    </xf>
    <xf numFmtId="164" fontId="3" fillId="3" borderId="0" xfId="0" applyFont="1" applyFill="1" applyBorder="1" applyAlignment="1">
      <alignment vertical="center" wrapText="1"/>
    </xf>
    <xf numFmtId="164" fontId="2" fillId="3" borderId="0" xfId="0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vertical="center" wrapText="1"/>
    </xf>
    <xf numFmtId="164" fontId="2" fillId="3" borderId="22" xfId="0" applyFont="1" applyFill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70" fontId="2" fillId="0" borderId="7" xfId="0" applyNumberFormat="1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2" fillId="0" borderId="23" xfId="0" applyFont="1" applyBorder="1" applyAlignment="1">
      <alignment horizontal="left"/>
    </xf>
    <xf numFmtId="164" fontId="2" fillId="0" borderId="24" xfId="0" applyFont="1" applyFill="1" applyBorder="1" applyAlignment="1">
      <alignment horizontal="center"/>
    </xf>
    <xf numFmtId="170" fontId="2" fillId="0" borderId="24" xfId="0" applyNumberFormat="1" applyFont="1" applyBorder="1" applyAlignment="1">
      <alignment/>
    </xf>
    <xf numFmtId="170" fontId="3" fillId="0" borderId="25" xfId="0" applyNumberFormat="1" applyFont="1" applyBorder="1" applyAlignment="1">
      <alignment/>
    </xf>
    <xf numFmtId="164" fontId="10" fillId="0" borderId="26" xfId="0" applyFont="1" applyBorder="1" applyAlignment="1">
      <alignment/>
    </xf>
    <xf numFmtId="164" fontId="12" fillId="0" borderId="27" xfId="0" applyFont="1" applyBorder="1" applyAlignment="1">
      <alignment horizontal="center"/>
    </xf>
    <xf numFmtId="171" fontId="12" fillId="0" borderId="27" xfId="0" applyNumberFormat="1" applyFont="1" applyBorder="1" applyAlignment="1">
      <alignment horizontal="right"/>
    </xf>
    <xf numFmtId="164" fontId="0" fillId="0" borderId="28" xfId="0" applyBorder="1" applyAlignment="1">
      <alignment/>
    </xf>
    <xf numFmtId="164" fontId="12" fillId="0" borderId="29" xfId="0" applyFont="1" applyBorder="1" applyAlignment="1">
      <alignment horizontal="left"/>
    </xf>
    <xf numFmtId="164" fontId="12" fillId="0" borderId="30" xfId="0" applyFont="1" applyBorder="1" applyAlignment="1">
      <alignment/>
    </xf>
    <xf numFmtId="172" fontId="12" fillId="0" borderId="30" xfId="0" applyNumberFormat="1" applyFont="1" applyBorder="1" applyAlignment="1">
      <alignment/>
    </xf>
    <xf numFmtId="164" fontId="0" fillId="0" borderId="31" xfId="0" applyBorder="1" applyAlignment="1">
      <alignment/>
    </xf>
    <xf numFmtId="164" fontId="12" fillId="0" borderId="3" xfId="0" applyFont="1" applyBorder="1" applyAlignment="1">
      <alignment/>
    </xf>
    <xf numFmtId="164" fontId="12" fillId="0" borderId="7" xfId="0" applyFont="1" applyBorder="1" applyAlignment="1">
      <alignment horizontal="center"/>
    </xf>
    <xf numFmtId="169" fontId="12" fillId="0" borderId="7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12" fillId="0" borderId="17" xfId="0" applyFont="1" applyBorder="1" applyAlignment="1">
      <alignment/>
    </xf>
    <xf numFmtId="164" fontId="13" fillId="0" borderId="3" xfId="0" applyFont="1" applyBorder="1" applyAlignment="1">
      <alignment/>
    </xf>
    <xf numFmtId="164" fontId="0" fillId="0" borderId="9" xfId="0" applyBorder="1" applyAlignment="1">
      <alignment horizontal="center"/>
    </xf>
    <xf numFmtId="164" fontId="12" fillId="0" borderId="14" xfId="0" applyFont="1" applyBorder="1" applyAlignment="1">
      <alignment/>
    </xf>
    <xf numFmtId="164" fontId="12" fillId="0" borderId="9" xfId="0" applyFont="1" applyBorder="1" applyAlignment="1">
      <alignment horizontal="center"/>
    </xf>
    <xf numFmtId="169" fontId="12" fillId="0" borderId="9" xfId="0" applyNumberFormat="1" applyFont="1" applyBorder="1" applyAlignment="1">
      <alignment/>
    </xf>
    <xf numFmtId="164" fontId="12" fillId="0" borderId="18" xfId="0" applyFont="1" applyBorder="1" applyAlignment="1">
      <alignment/>
    </xf>
    <xf numFmtId="164" fontId="12" fillId="0" borderId="7" xfId="0" applyFont="1" applyBorder="1" applyAlignment="1">
      <alignment/>
    </xf>
    <xf numFmtId="164" fontId="11" fillId="0" borderId="7" xfId="0" applyFont="1" applyBorder="1" applyAlignment="1">
      <alignment/>
    </xf>
    <xf numFmtId="164" fontId="0" fillId="2" borderId="8" xfId="0" applyFill="1" applyBorder="1" applyAlignment="1">
      <alignment/>
    </xf>
    <xf numFmtId="164" fontId="3" fillId="2" borderId="4" xfId="0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 vertical="center" wrapText="1"/>
    </xf>
    <xf numFmtId="164" fontId="3" fillId="2" borderId="6" xfId="0" applyFont="1" applyFill="1" applyBorder="1" applyAlignment="1">
      <alignment horizontal="left" vertical="center" wrapText="1"/>
    </xf>
    <xf numFmtId="164" fontId="14" fillId="3" borderId="3" xfId="0" applyFont="1" applyFill="1" applyBorder="1" applyAlignment="1">
      <alignment/>
    </xf>
    <xf numFmtId="164" fontId="3" fillId="3" borderId="10" xfId="0" applyFont="1" applyFill="1" applyBorder="1" applyAlignment="1">
      <alignment vertical="top" wrapText="1"/>
    </xf>
    <xf numFmtId="164" fontId="3" fillId="3" borderId="13" xfId="0" applyFont="1" applyFill="1" applyBorder="1" applyAlignment="1">
      <alignment horizontal="center" wrapText="1"/>
    </xf>
    <xf numFmtId="165" fontId="3" fillId="3" borderId="13" xfId="0" applyNumberFormat="1" applyFont="1" applyFill="1" applyBorder="1" applyAlignment="1">
      <alignment wrapText="1"/>
    </xf>
    <xf numFmtId="164" fontId="3" fillId="3" borderId="13" xfId="0" applyFon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wrapText="1"/>
    </xf>
    <xf numFmtId="165" fontId="2" fillId="0" borderId="17" xfId="0" applyNumberFormat="1" applyFont="1" applyFill="1" applyBorder="1" applyAlignment="1">
      <alignment wrapText="1"/>
    </xf>
    <xf numFmtId="165" fontId="2" fillId="0" borderId="9" xfId="0" applyNumberFormat="1" applyFont="1" applyFill="1" applyBorder="1" applyAlignment="1">
      <alignment horizontal="right" vertical="top" wrapText="1"/>
    </xf>
    <xf numFmtId="165" fontId="2" fillId="0" borderId="18" xfId="0" applyNumberFormat="1" applyFont="1" applyFill="1" applyBorder="1" applyAlignment="1">
      <alignment wrapText="1"/>
    </xf>
    <xf numFmtId="164" fontId="0" fillId="0" borderId="32" xfId="0" applyBorder="1" applyAlignment="1">
      <alignment horizontal="center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top" wrapText="1"/>
    </xf>
    <xf numFmtId="164" fontId="0" fillId="3" borderId="1" xfId="0" applyFill="1" applyBorder="1" applyAlignment="1">
      <alignment horizontal="center"/>
    </xf>
    <xf numFmtId="164" fontId="3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vertical="center" wrapText="1"/>
    </xf>
    <xf numFmtId="164" fontId="2" fillId="3" borderId="3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5" fontId="3" fillId="0" borderId="34" xfId="0" applyNumberFormat="1" applyFont="1" applyFill="1" applyBorder="1" applyAlignment="1">
      <alignment horizontal="left" vertical="top" wrapText="1"/>
    </xf>
    <xf numFmtId="164" fontId="2" fillId="0" borderId="34" xfId="0" applyFont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right" vertical="top" wrapText="1"/>
    </xf>
    <xf numFmtId="165" fontId="3" fillId="0" borderId="35" xfId="0" applyNumberFormat="1" applyFont="1" applyFill="1" applyBorder="1" applyAlignment="1">
      <alignment wrapText="1"/>
    </xf>
    <xf numFmtId="164" fontId="15" fillId="0" borderId="0" xfId="0" applyFont="1" applyFill="1" applyBorder="1" applyAlignment="1">
      <alignment vertical="center" wrapText="1"/>
    </xf>
    <xf numFmtId="164" fontId="3" fillId="2" borderId="10" xfId="0" applyFont="1" applyFill="1" applyBorder="1" applyAlignment="1">
      <alignment vertical="top" wrapText="1"/>
    </xf>
    <xf numFmtId="164" fontId="3" fillId="2" borderId="13" xfId="0" applyFont="1" applyFill="1" applyBorder="1" applyAlignment="1">
      <alignment horizontal="center" wrapText="1"/>
    </xf>
    <xf numFmtId="165" fontId="3" fillId="2" borderId="13" xfId="0" applyNumberFormat="1" applyFont="1" applyFill="1" applyBorder="1" applyAlignment="1">
      <alignment wrapText="1"/>
    </xf>
    <xf numFmtId="164" fontId="3" fillId="2" borderId="14" xfId="0" applyFont="1" applyFill="1" applyBorder="1" applyAlignment="1">
      <alignment wrapText="1"/>
    </xf>
    <xf numFmtId="164" fontId="0" fillId="0" borderId="16" xfId="0" applyBorder="1" applyAlignment="1">
      <alignment/>
    </xf>
    <xf numFmtId="164" fontId="2" fillId="0" borderId="7" xfId="0" applyFont="1" applyFill="1" applyBorder="1" applyAlignment="1">
      <alignment vertical="top" wrapText="1"/>
    </xf>
    <xf numFmtId="164" fontId="2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16" fillId="0" borderId="17" xfId="0" applyNumberFormat="1" applyFont="1" applyFill="1" applyBorder="1" applyAlignment="1">
      <alignment wrapText="1"/>
    </xf>
    <xf numFmtId="165" fontId="16" fillId="0" borderId="7" xfId="0" applyNumberFormat="1" applyFont="1" applyFill="1" applyBorder="1" applyAlignment="1">
      <alignment wrapText="1"/>
    </xf>
    <xf numFmtId="164" fontId="2" fillId="0" borderId="9" xfId="0" applyFont="1" applyFill="1" applyBorder="1" applyAlignment="1">
      <alignment vertical="top" wrapText="1"/>
    </xf>
    <xf numFmtId="164" fontId="2" fillId="0" borderId="9" xfId="0" applyFont="1" applyFill="1" applyBorder="1" applyAlignment="1">
      <alignment horizontal="center" vertical="top" wrapText="1"/>
    </xf>
    <xf numFmtId="165" fontId="16" fillId="0" borderId="18" xfId="0" applyNumberFormat="1" applyFont="1" applyFill="1" applyBorder="1" applyAlignment="1">
      <alignment wrapText="1"/>
    </xf>
    <xf numFmtId="164" fontId="0" fillId="0" borderId="7" xfId="0" applyBorder="1" applyAlignment="1">
      <alignment/>
    </xf>
    <xf numFmtId="164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4" fontId="0" fillId="3" borderId="7" xfId="0" applyFill="1" applyBorder="1" applyAlignment="1">
      <alignment/>
    </xf>
    <xf numFmtId="164" fontId="3" fillId="3" borderId="7" xfId="0" applyFont="1" applyFill="1" applyBorder="1" applyAlignment="1">
      <alignment vertical="top" wrapText="1"/>
    </xf>
    <xf numFmtId="164" fontId="2" fillId="3" borderId="7" xfId="0" applyFont="1" applyFill="1" applyBorder="1" applyAlignment="1">
      <alignment horizontal="center" vertical="top" wrapText="1"/>
    </xf>
    <xf numFmtId="165" fontId="2" fillId="3" borderId="7" xfId="0" applyNumberFormat="1" applyFont="1" applyFill="1" applyBorder="1" applyAlignment="1">
      <alignment horizontal="right" vertical="top" wrapText="1"/>
    </xf>
    <xf numFmtId="164" fontId="3" fillId="3" borderId="7" xfId="0" applyFont="1" applyFill="1" applyBorder="1" applyAlignment="1">
      <alignment/>
    </xf>
    <xf numFmtId="164" fontId="3" fillId="0" borderId="7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3" fillId="0" borderId="7" xfId="0" applyFont="1" applyBorder="1" applyAlignment="1">
      <alignment horizontal="center"/>
    </xf>
    <xf numFmtId="165" fontId="3" fillId="0" borderId="7" xfId="17" applyNumberFormat="1" applyFont="1" applyFill="1" applyBorder="1" applyAlignment="1" applyProtection="1">
      <alignment/>
      <protection/>
    </xf>
    <xf numFmtId="164" fontId="14" fillId="3" borderId="7" xfId="0" applyFont="1" applyFill="1" applyBorder="1" applyAlignment="1">
      <alignment/>
    </xf>
    <xf numFmtId="164" fontId="3" fillId="3" borderId="7" xfId="0" applyFont="1" applyFill="1" applyBorder="1" applyAlignment="1">
      <alignment horizontal="left"/>
    </xf>
    <xf numFmtId="164" fontId="3" fillId="3" borderId="7" xfId="0" applyFont="1" applyFill="1" applyBorder="1" applyAlignment="1">
      <alignment horizontal="center"/>
    </xf>
    <xf numFmtId="165" fontId="3" fillId="3" borderId="7" xfId="17" applyNumberFormat="1" applyFont="1" applyFill="1" applyBorder="1" applyAlignment="1" applyProtection="1">
      <alignment/>
      <protection/>
    </xf>
    <xf numFmtId="165" fontId="16" fillId="3" borderId="7" xfId="0" applyNumberFormat="1" applyFont="1" applyFill="1" applyBorder="1" applyAlignment="1">
      <alignment wrapText="1"/>
    </xf>
    <xf numFmtId="164" fontId="2" fillId="0" borderId="7" xfId="0" applyFont="1" applyBorder="1" applyAlignment="1">
      <alignment horizontal="center"/>
    </xf>
    <xf numFmtId="170" fontId="2" fillId="0" borderId="7" xfId="0" applyNumberFormat="1" applyFont="1" applyBorder="1" applyAlignment="1">
      <alignment/>
    </xf>
    <xf numFmtId="170" fontId="3" fillId="0" borderId="7" xfId="17" applyNumberFormat="1" applyFont="1" applyFill="1" applyBorder="1" applyAlignment="1" applyProtection="1">
      <alignment/>
      <protection/>
    </xf>
    <xf numFmtId="165" fontId="3" fillId="0" borderId="7" xfId="0" applyNumberFormat="1" applyFont="1" applyFill="1" applyBorder="1" applyAlignment="1">
      <alignment horizontal="left" vertical="top" wrapText="1"/>
    </xf>
    <xf numFmtId="170" fontId="3" fillId="0" borderId="7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left"/>
    </xf>
    <xf numFmtId="164" fontId="2" fillId="2" borderId="5" xfId="0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right" vertical="top" wrapText="1"/>
    </xf>
    <xf numFmtId="165" fontId="3" fillId="2" borderId="6" xfId="0" applyNumberFormat="1" applyFont="1" applyFill="1" applyBorder="1" applyAlignment="1">
      <alignment wrapText="1"/>
    </xf>
    <xf numFmtId="164" fontId="0" fillId="3" borderId="8" xfId="0" applyFill="1" applyBorder="1" applyAlignment="1">
      <alignment/>
    </xf>
    <xf numFmtId="164" fontId="2" fillId="3" borderId="5" xfId="0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6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horizontal="left"/>
    </xf>
    <xf numFmtId="164" fontId="2" fillId="0" borderId="7" xfId="0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wrapText="1"/>
    </xf>
    <xf numFmtId="170" fontId="3" fillId="0" borderId="7" xfId="0" applyNumberFormat="1" applyFont="1" applyFill="1" applyBorder="1" applyAlignment="1">
      <alignment horizontal="right" vertical="top" wrapText="1"/>
    </xf>
    <xf numFmtId="164" fontId="0" fillId="2" borderId="9" xfId="0" applyFill="1" applyBorder="1" applyAlignment="1">
      <alignment/>
    </xf>
    <xf numFmtId="164" fontId="2" fillId="2" borderId="13" xfId="0" applyFont="1" applyFill="1" applyBorder="1" applyAlignment="1">
      <alignment horizontal="center" wrapText="1"/>
    </xf>
    <xf numFmtId="165" fontId="3" fillId="2" borderId="13" xfId="0" applyNumberFormat="1" applyFont="1" applyFill="1" applyBorder="1" applyAlignment="1">
      <alignment horizontal="right" vertical="top" wrapText="1"/>
    </xf>
    <xf numFmtId="165" fontId="3" fillId="2" borderId="14" xfId="0" applyNumberFormat="1" applyFont="1" applyFill="1" applyBorder="1" applyAlignment="1">
      <alignment wrapText="1"/>
    </xf>
    <xf numFmtId="164" fontId="3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right" vertical="top" wrapText="1"/>
    </xf>
    <xf numFmtId="165" fontId="3" fillId="3" borderId="3" xfId="0" applyNumberFormat="1" applyFont="1" applyFill="1" applyBorder="1" applyAlignment="1">
      <alignment wrapText="1"/>
    </xf>
    <xf numFmtId="165" fontId="2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wrapText="1"/>
    </xf>
    <xf numFmtId="165" fontId="3" fillId="0" borderId="7" xfId="0" applyNumberFormat="1" applyFont="1" applyFill="1" applyBorder="1" applyAlignment="1">
      <alignment horizontal="center" wrapText="1"/>
    </xf>
    <xf numFmtId="164" fontId="3" fillId="0" borderId="7" xfId="0" applyFont="1" applyFill="1" applyBorder="1" applyAlignment="1">
      <alignment vertical="top" wrapText="1"/>
    </xf>
    <xf numFmtId="164" fontId="3" fillId="0" borderId="7" xfId="0" applyFont="1" applyFill="1" applyBorder="1" applyAlignment="1">
      <alignment horizontal="center" wrapText="1"/>
    </xf>
    <xf numFmtId="164" fontId="3" fillId="2" borderId="10" xfId="0" applyFont="1" applyFill="1" applyBorder="1" applyAlignment="1">
      <alignment horizontal="left" wrapText="1"/>
    </xf>
    <xf numFmtId="164" fontId="3" fillId="2" borderId="13" xfId="0" applyFont="1" applyFill="1" applyBorder="1" applyAlignment="1">
      <alignment horizontal="left" wrapText="1"/>
    </xf>
    <xf numFmtId="165" fontId="3" fillId="2" borderId="14" xfId="0" applyNumberFormat="1" applyFont="1" applyFill="1" applyBorder="1" applyAlignment="1">
      <alignment/>
    </xf>
    <xf numFmtId="164" fontId="2" fillId="0" borderId="7" xfId="0" applyFont="1" applyFill="1" applyBorder="1" applyAlignment="1">
      <alignment horizontal="left" wrapText="1"/>
    </xf>
    <xf numFmtId="164" fontId="2" fillId="0" borderId="7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4" fontId="3" fillId="0" borderId="7" xfId="0" applyFont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Border="1" applyAlignment="1">
      <alignment/>
    </xf>
    <xf numFmtId="164" fontId="14" fillId="3" borderId="7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left" wrapText="1"/>
    </xf>
    <xf numFmtId="164" fontId="3" fillId="3" borderId="7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left" vertical="center" wrapText="1"/>
    </xf>
    <xf numFmtId="165" fontId="3" fillId="3" borderId="7" xfId="0" applyNumberFormat="1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17" fillId="0" borderId="7" xfId="0" applyFont="1" applyBorder="1" applyAlignment="1">
      <alignment/>
    </xf>
    <xf numFmtId="170" fontId="17" fillId="0" borderId="7" xfId="0" applyNumberFormat="1" applyFont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14" fillId="0" borderId="7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left" wrapText="1"/>
    </xf>
    <xf numFmtId="164" fontId="3" fillId="0" borderId="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wrapText="1"/>
    </xf>
    <xf numFmtId="164" fontId="3" fillId="2" borderId="2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left" wrapText="1"/>
    </xf>
    <xf numFmtId="164" fontId="0" fillId="3" borderId="0" xfId="0" applyFill="1" applyAlignment="1">
      <alignment/>
    </xf>
    <xf numFmtId="164" fontId="3" fillId="3" borderId="1" xfId="0" applyFont="1" applyFill="1" applyBorder="1" applyAlignment="1">
      <alignment horizontal="left" wrapText="1"/>
    </xf>
    <xf numFmtId="164" fontId="3" fillId="3" borderId="2" xfId="0" applyFont="1" applyFill="1" applyBorder="1" applyAlignment="1">
      <alignment horizontal="left" wrapText="1"/>
    </xf>
    <xf numFmtId="164" fontId="3" fillId="3" borderId="3" xfId="0" applyFont="1" applyFill="1" applyBorder="1" applyAlignment="1">
      <alignment horizontal="left" wrapText="1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wrapText="1"/>
    </xf>
    <xf numFmtId="164" fontId="0" fillId="3" borderId="7" xfId="0" applyFill="1" applyBorder="1" applyAlignment="1">
      <alignment horizontal="center"/>
    </xf>
    <xf numFmtId="164" fontId="2" fillId="3" borderId="7" xfId="0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left" vertical="center" wrapText="1"/>
    </xf>
    <xf numFmtId="165" fontId="2" fillId="3" borderId="7" xfId="0" applyNumberFormat="1" applyFont="1" applyFill="1" applyBorder="1" applyAlignment="1">
      <alignment/>
    </xf>
    <xf numFmtId="164" fontId="3" fillId="2" borderId="7" xfId="0" applyFont="1" applyFill="1" applyBorder="1" applyAlignment="1">
      <alignment horizontal="left" wrapText="1"/>
    </xf>
    <xf numFmtId="164" fontId="0" fillId="0" borderId="7" xfId="0" applyFill="1" applyBorder="1" applyAlignment="1">
      <alignment/>
    </xf>
    <xf numFmtId="164" fontId="12" fillId="0" borderId="7" xfId="0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/>
    </xf>
    <xf numFmtId="174" fontId="2" fillId="0" borderId="7" xfId="0" applyNumberFormat="1" applyFont="1" applyFill="1" applyBorder="1" applyAlignment="1">
      <alignment horizontal="right" vertical="center" wrapText="1"/>
    </xf>
    <xf numFmtId="164" fontId="12" fillId="0" borderId="7" xfId="0" applyFont="1" applyFill="1" applyBorder="1" applyAlignment="1">
      <alignment/>
    </xf>
    <xf numFmtId="164" fontId="18" fillId="0" borderId="7" xfId="0" applyFont="1" applyFill="1" applyBorder="1" applyAlignment="1">
      <alignment horizontal="center"/>
    </xf>
    <xf numFmtId="174" fontId="3" fillId="0" borderId="7" xfId="0" applyNumberFormat="1" applyFont="1" applyFill="1" applyBorder="1" applyAlignment="1">
      <alignment/>
    </xf>
    <xf numFmtId="164" fontId="2" fillId="3" borderId="7" xfId="0" applyFont="1" applyFill="1" applyBorder="1" applyAlignment="1">
      <alignment horizontal="center"/>
    </xf>
    <xf numFmtId="165" fontId="2" fillId="3" borderId="7" xfId="17" applyNumberFormat="1" applyFont="1" applyFill="1" applyBorder="1" applyAlignment="1" applyProtection="1">
      <alignment/>
      <protection/>
    </xf>
    <xf numFmtId="170" fontId="2" fillId="0" borderId="7" xfId="0" applyNumberFormat="1" applyFont="1" applyFill="1" applyBorder="1" applyAlignment="1">
      <alignment/>
    </xf>
    <xf numFmtId="164" fontId="2" fillId="0" borderId="7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18" fillId="0" borderId="7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170" fontId="3" fillId="0" borderId="7" xfId="0" applyNumberFormat="1" applyFont="1" applyBorder="1" applyAlignment="1">
      <alignment/>
    </xf>
    <xf numFmtId="164" fontId="0" fillId="0" borderId="0" xfId="0" applyFill="1" applyAlignment="1">
      <alignment/>
    </xf>
    <xf numFmtId="170" fontId="3" fillId="0" borderId="7" xfId="0" applyNumberFormat="1" applyFont="1" applyFill="1" applyBorder="1" applyAlignment="1">
      <alignment horizontal="right" vertical="center" wrapText="1"/>
    </xf>
    <xf numFmtId="164" fontId="1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/>
    </xf>
    <xf numFmtId="165" fontId="4" fillId="0" borderId="36" xfId="0" applyNumberFormat="1" applyFont="1" applyBorder="1" applyAlignment="1">
      <alignment horizontal="center"/>
    </xf>
    <xf numFmtId="169" fontId="4" fillId="0" borderId="36" xfId="0" applyNumberFormat="1" applyFont="1" applyBorder="1" applyAlignment="1">
      <alignment horizontal="right"/>
    </xf>
    <xf numFmtId="164" fontId="2" fillId="0" borderId="0" xfId="0" applyFont="1" applyFill="1" applyBorder="1" applyAlignment="1">
      <alignment horizontal="left"/>
    </xf>
    <xf numFmtId="165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5" fontId="3" fillId="0" borderId="0" xfId="17" applyFont="1" applyFill="1" applyBorder="1" applyAlignment="1" applyProtection="1">
      <alignment/>
      <protection/>
    </xf>
    <xf numFmtId="164" fontId="19" fillId="0" borderId="0" xfId="0" applyFont="1" applyAlignment="1">
      <alignment horizontal="center"/>
    </xf>
    <xf numFmtId="175" fontId="19" fillId="0" borderId="0" xfId="0" applyNumberFormat="1" applyFont="1" applyAlignment="1">
      <alignment horizontal="center"/>
    </xf>
    <xf numFmtId="164" fontId="20" fillId="0" borderId="0" xfId="0" applyFont="1" applyAlignment="1">
      <alignment horizontal="center"/>
    </xf>
    <xf numFmtId="164" fontId="0" fillId="0" borderId="0" xfId="0" applyAlignment="1">
      <alignment/>
    </xf>
    <xf numFmtId="164" fontId="21" fillId="2" borderId="10" xfId="0" applyFont="1" applyFill="1" applyBorder="1" applyAlignment="1">
      <alignment horizontal="left"/>
    </xf>
    <xf numFmtId="164" fontId="21" fillId="2" borderId="13" xfId="0" applyFont="1" applyFill="1" applyBorder="1" applyAlignment="1">
      <alignment horizontal="center"/>
    </xf>
    <xf numFmtId="175" fontId="19" fillId="2" borderId="13" xfId="17" applyNumberFormat="1" applyFont="1" applyFill="1" applyBorder="1" applyAlignment="1" applyProtection="1">
      <alignment horizontal="center"/>
      <protection/>
    </xf>
    <xf numFmtId="164" fontId="19" fillId="2" borderId="13" xfId="0" applyFont="1" applyFill="1" applyBorder="1" applyAlignment="1">
      <alignment horizontal="center"/>
    </xf>
    <xf numFmtId="164" fontId="19" fillId="2" borderId="14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76" fontId="21" fillId="2" borderId="1" xfId="17" applyNumberFormat="1" applyFont="1" applyFill="1" applyBorder="1" applyAlignment="1" applyProtection="1">
      <alignment horizontal="center"/>
      <protection/>
    </xf>
    <xf numFmtId="164" fontId="19" fillId="2" borderId="2" xfId="0" applyFont="1" applyFill="1" applyBorder="1" applyAlignment="1">
      <alignment horizontal="center"/>
    </xf>
    <xf numFmtId="164" fontId="19" fillId="2" borderId="3" xfId="0" applyFont="1" applyFill="1" applyBorder="1" applyAlignment="1">
      <alignment horizontal="center"/>
    </xf>
    <xf numFmtId="164" fontId="21" fillId="2" borderId="8" xfId="0" applyFont="1" applyFill="1" applyBorder="1" applyAlignment="1">
      <alignment horizontal="center" vertical="center"/>
    </xf>
    <xf numFmtId="175" fontId="21" fillId="2" borderId="8" xfId="0" applyNumberFormat="1" applyFont="1" applyFill="1" applyBorder="1" applyAlignment="1">
      <alignment horizontal="center" vertical="center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4" xfId="0" applyFont="1" applyFill="1" applyBorder="1" applyAlignment="1">
      <alignment horizontal="center" vertical="center"/>
    </xf>
    <xf numFmtId="164" fontId="21" fillId="2" borderId="15" xfId="0" applyFont="1" applyFill="1" applyBorder="1" applyAlignment="1">
      <alignment horizontal="center" vertical="center"/>
    </xf>
    <xf numFmtId="164" fontId="21" fillId="2" borderId="37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21" fillId="2" borderId="6" xfId="0" applyFont="1" applyFill="1" applyBorder="1" applyAlignment="1">
      <alignment horizontal="center" vertical="center"/>
    </xf>
    <xf numFmtId="175" fontId="21" fillId="2" borderId="7" xfId="0" applyNumberFormat="1" applyFont="1" applyFill="1" applyBorder="1" applyAlignment="1">
      <alignment horizontal="center" vertical="center"/>
    </xf>
    <xf numFmtId="164" fontId="21" fillId="2" borderId="38" xfId="0" applyFont="1" applyFill="1" applyBorder="1" applyAlignment="1">
      <alignment horizontal="center" vertical="center"/>
    </xf>
    <xf numFmtId="164" fontId="21" fillId="2" borderId="7" xfId="0" applyFont="1" applyFill="1" applyBorder="1" applyAlignment="1">
      <alignment horizontal="center" vertical="center"/>
    </xf>
    <xf numFmtId="164" fontId="22" fillId="2" borderId="9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/>
    </xf>
    <xf numFmtId="164" fontId="21" fillId="2" borderId="14" xfId="0" applyFont="1" applyFill="1" applyBorder="1" applyAlignment="1">
      <alignment horizontal="center" vertical="center"/>
    </xf>
    <xf numFmtId="164" fontId="21" fillId="2" borderId="9" xfId="0" applyFont="1" applyFill="1" applyBorder="1" applyAlignment="1">
      <alignment horizontal="center" vertical="center"/>
    </xf>
    <xf numFmtId="176" fontId="21" fillId="2" borderId="4" xfId="0" applyNumberFormat="1" applyFont="1" applyFill="1" applyBorder="1" applyAlignment="1">
      <alignment horizontal="left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170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38" xfId="0" applyFont="1" applyFill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 wrapText="1"/>
    </xf>
    <xf numFmtId="165" fontId="19" fillId="0" borderId="7" xfId="17" applyFont="1" applyFill="1" applyBorder="1" applyAlignment="1" applyProtection="1">
      <alignment horizontal="center" vertical="center" wrapText="1"/>
      <protection/>
    </xf>
    <xf numFmtId="175" fontId="21" fillId="2" borderId="1" xfId="0" applyNumberFormat="1" applyFont="1" applyFill="1" applyBorder="1" applyAlignment="1">
      <alignment horizontal="left" vertical="center"/>
    </xf>
    <xf numFmtId="178" fontId="19" fillId="2" borderId="2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left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70" fontId="19" fillId="0" borderId="7" xfId="0" applyNumberFormat="1" applyFont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75" fontId="19" fillId="0" borderId="7" xfId="0" applyNumberFormat="1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horizontal="left" vertical="center"/>
    </xf>
    <xf numFmtId="164" fontId="19" fillId="0" borderId="8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0" fontId="19" fillId="0" borderId="1" xfId="0" applyNumberFormat="1" applyFont="1" applyBorder="1" applyAlignment="1">
      <alignment horizontal="center" vertical="center"/>
    </xf>
    <xf numFmtId="164" fontId="19" fillId="0" borderId="1" xfId="0" applyFont="1" applyFill="1" applyBorder="1" applyAlignment="1">
      <alignment horizontal="center" vertical="center" wrapText="1"/>
    </xf>
    <xf numFmtId="164" fontId="21" fillId="2" borderId="4" xfId="0" applyFont="1" applyFill="1" applyBorder="1" applyAlignment="1">
      <alignment horizontal="left" vertical="center"/>
    </xf>
    <xf numFmtId="164" fontId="21" fillId="2" borderId="5" xfId="0" applyFont="1" applyFill="1" applyBorder="1" applyAlignment="1">
      <alignment horizontal="left" vertical="center"/>
    </xf>
    <xf numFmtId="164" fontId="19" fillId="2" borderId="5" xfId="0" applyFont="1" applyFill="1" applyBorder="1" applyAlignment="1">
      <alignment horizontal="center" vertical="center"/>
    </xf>
    <xf numFmtId="164" fontId="19" fillId="2" borderId="6" xfId="0" applyFont="1" applyFill="1" applyBorder="1" applyAlignment="1">
      <alignment horizontal="center" vertical="center"/>
    </xf>
    <xf numFmtId="164" fontId="19" fillId="0" borderId="8" xfId="0" applyFont="1" applyFill="1" applyBorder="1" applyAlignment="1">
      <alignment horizontal="center" vertical="center"/>
    </xf>
    <xf numFmtId="164" fontId="19" fillId="0" borderId="8" xfId="0" applyFont="1" applyBorder="1" applyAlignment="1">
      <alignment horizontal="left" vertical="center"/>
    </xf>
    <xf numFmtId="170" fontId="19" fillId="0" borderId="8" xfId="0" applyNumberFormat="1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left" vertical="center"/>
    </xf>
    <xf numFmtId="175" fontId="19" fillId="2" borderId="2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vertical="center" wrapText="1"/>
    </xf>
    <xf numFmtId="179" fontId="19" fillId="0" borderId="7" xfId="0" applyNumberFormat="1" applyFont="1" applyBorder="1" applyAlignment="1">
      <alignment horizontal="center" vertical="center"/>
    </xf>
    <xf numFmtId="164" fontId="19" fillId="0" borderId="7" xfId="0" applyFont="1" applyFill="1" applyBorder="1" applyAlignment="1">
      <alignment vertical="center"/>
    </xf>
    <xf numFmtId="164" fontId="19" fillId="0" borderId="7" xfId="0" applyFont="1" applyBorder="1" applyAlignment="1">
      <alignment vertical="center"/>
    </xf>
    <xf numFmtId="164" fontId="21" fillId="2" borderId="1" xfId="0" applyFont="1" applyFill="1" applyBorder="1" applyAlignment="1">
      <alignment vertical="center"/>
    </xf>
    <xf numFmtId="164" fontId="19" fillId="0" borderId="7" xfId="0" applyFont="1" applyBorder="1" applyAlignment="1">
      <alignment horizontal="left" vertical="center"/>
    </xf>
    <xf numFmtId="164" fontId="2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left" vertical="center"/>
    </xf>
    <xf numFmtId="170" fontId="19" fillId="0" borderId="15" xfId="0" applyNumberFormat="1" applyFont="1" applyFill="1" applyBorder="1" applyAlignment="1">
      <alignment horizontal="center" vertical="center"/>
    </xf>
    <xf numFmtId="170" fontId="19" fillId="0" borderId="7" xfId="0" applyNumberFormat="1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 horizontal="center" vertical="center" wrapText="1"/>
    </xf>
    <xf numFmtId="175" fontId="19" fillId="0" borderId="7" xfId="0" applyNumberFormat="1" applyFont="1" applyFill="1" applyBorder="1" applyAlignment="1">
      <alignment horizontal="center" vertical="center"/>
    </xf>
    <xf numFmtId="170" fontId="19" fillId="0" borderId="7" xfId="0" applyNumberFormat="1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/>
    </xf>
    <xf numFmtId="175" fontId="21" fillId="0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4" fontId="23" fillId="2" borderId="1" xfId="0" applyNumberFormat="1" applyFont="1" applyFill="1" applyBorder="1" applyAlignment="1">
      <alignment horizontal="left"/>
    </xf>
    <xf numFmtId="164" fontId="21" fillId="2" borderId="8" xfId="0" applyNumberFormat="1" applyFont="1" applyFill="1" applyBorder="1" applyAlignment="1">
      <alignment horizontal="center" vertical="center"/>
    </xf>
    <xf numFmtId="164" fontId="21" fillId="2" borderId="8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170" fontId="17" fillId="0" borderId="7" xfId="0" applyNumberFormat="1" applyFont="1" applyFill="1" applyBorder="1" applyAlignment="1">
      <alignment horizontal="right" vertical="center" indent="1"/>
    </xf>
    <xf numFmtId="170" fontId="17" fillId="0" borderId="7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horizontal="right" vertical="center" indent="1"/>
    </xf>
    <xf numFmtId="164" fontId="0" fillId="0" borderId="0" xfId="0" applyFill="1" applyBorder="1" applyAlignment="1">
      <alignment/>
    </xf>
    <xf numFmtId="168" fontId="0" fillId="0" borderId="0" xfId="0" applyNumberFormat="1" applyFill="1" applyAlignment="1">
      <alignment/>
    </xf>
    <xf numFmtId="164" fontId="0" fillId="0" borderId="34" xfId="0" applyFont="1" applyFill="1" applyBorder="1" applyAlignment="1">
      <alignment vertical="center" wrapText="1"/>
    </xf>
    <xf numFmtId="164" fontId="17" fillId="0" borderId="34" xfId="0" applyNumberFormat="1" applyFont="1" applyFill="1" applyBorder="1" applyAlignment="1">
      <alignment horizontal="center" vertical="center"/>
    </xf>
    <xf numFmtId="170" fontId="17" fillId="0" borderId="34" xfId="0" applyNumberFormat="1" applyFont="1" applyFill="1" applyBorder="1" applyAlignment="1">
      <alignment horizontal="right" vertical="center" indent="1"/>
    </xf>
    <xf numFmtId="170" fontId="17" fillId="0" borderId="34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wrapText="1"/>
    </xf>
    <xf numFmtId="164" fontId="21" fillId="0" borderId="0" xfId="0" applyNumberFormat="1" applyFont="1" applyBorder="1" applyAlignment="1">
      <alignment horizontal="center"/>
    </xf>
    <xf numFmtId="170" fontId="2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3276600"/>
          <a:ext cx="0" cy="152400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77</xdr:row>
      <xdr:rowOff>57150</xdr:rowOff>
    </xdr:from>
    <xdr:to>
      <xdr:col>4</xdr:col>
      <xdr:colOff>285750</xdr:colOff>
      <xdr:row>99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934075" y="12896850"/>
          <a:ext cx="276225" cy="3438525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B1">
      <selection activeCell="J49" sqref="J49"/>
    </sheetView>
  </sheetViews>
  <sheetFormatPr defaultColWidth="9.00390625" defaultRowHeight="12.75"/>
  <cols>
    <col min="1" max="1" width="25.625" style="1" customWidth="1"/>
    <col min="2" max="2" width="22.625" style="1" customWidth="1"/>
    <col min="3" max="3" width="13.875" style="2" customWidth="1"/>
    <col min="4" max="5" width="22.25390625" style="3" customWidth="1"/>
    <col min="6" max="6" width="16.75390625" style="3" customWidth="1"/>
    <col min="7" max="7" width="16.625" style="3" customWidth="1"/>
    <col min="8" max="8" width="16.25390625" style="3" customWidth="1"/>
    <col min="9" max="9" width="16.00390625" style="3" customWidth="1"/>
    <col min="10" max="10" width="26.25390625" style="4" customWidth="1"/>
    <col min="11" max="11" width="15.00390625" style="5" customWidth="1"/>
    <col min="12" max="12" width="12.25390625" style="0" customWidth="1"/>
  </cols>
  <sheetData>
    <row r="1" spans="1:10" ht="12.75">
      <c r="A1" s="6" t="s">
        <v>0</v>
      </c>
      <c r="B1" s="7"/>
      <c r="C1" s="8"/>
      <c r="D1" s="9"/>
      <c r="E1" s="9"/>
      <c r="F1" s="9"/>
      <c r="G1" s="9"/>
      <c r="H1" s="9"/>
      <c r="I1" s="9"/>
      <c r="J1" s="10"/>
    </row>
    <row r="2" spans="1:10" ht="12.75">
      <c r="A2" s="11" t="s">
        <v>1</v>
      </c>
      <c r="B2" s="11"/>
      <c r="C2" s="11"/>
      <c r="D2" s="11"/>
      <c r="E2" s="12"/>
      <c r="F2" s="13" t="s">
        <v>2</v>
      </c>
      <c r="G2" s="13"/>
      <c r="H2" s="13"/>
      <c r="I2" s="13"/>
      <c r="J2" s="14"/>
    </row>
    <row r="3" spans="1:10" ht="12.75">
      <c r="A3" s="15" t="s">
        <v>3</v>
      </c>
      <c r="B3" s="15" t="s">
        <v>4</v>
      </c>
      <c r="C3" s="16" t="s">
        <v>5</v>
      </c>
      <c r="D3" s="17" t="s">
        <v>6</v>
      </c>
      <c r="E3" s="17"/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2.75">
      <c r="A4" s="19" t="s">
        <v>12</v>
      </c>
      <c r="B4" s="20"/>
      <c r="C4" s="8"/>
      <c r="D4" s="21"/>
      <c r="E4" s="21"/>
      <c r="F4" s="21"/>
      <c r="G4" s="21"/>
      <c r="H4" s="21"/>
      <c r="I4" s="21"/>
      <c r="J4" s="21"/>
    </row>
    <row r="5" spans="1:10" ht="12.75">
      <c r="A5" s="22" t="s">
        <v>13</v>
      </c>
      <c r="B5" s="22" t="s">
        <v>14</v>
      </c>
      <c r="C5" s="23">
        <v>1920</v>
      </c>
      <c r="D5" s="24">
        <v>961772.45</v>
      </c>
      <c r="E5" s="24" t="s">
        <v>15</v>
      </c>
      <c r="F5" s="24" t="s">
        <v>16</v>
      </c>
      <c r="G5" s="25" t="s">
        <v>17</v>
      </c>
      <c r="H5" s="25" t="s">
        <v>18</v>
      </c>
      <c r="I5" s="25" t="s">
        <v>19</v>
      </c>
      <c r="J5" s="26"/>
    </row>
    <row r="6" spans="1:10" ht="12.75">
      <c r="A6" s="22" t="s">
        <v>20</v>
      </c>
      <c r="B6" s="27" t="s">
        <v>14</v>
      </c>
      <c r="C6" s="23">
        <v>1965</v>
      </c>
      <c r="D6" s="28">
        <v>26895.33</v>
      </c>
      <c r="E6" s="28"/>
      <c r="F6" s="28" t="s">
        <v>21</v>
      </c>
      <c r="G6" s="29" t="s">
        <v>22</v>
      </c>
      <c r="H6" s="29" t="s">
        <v>17</v>
      </c>
      <c r="I6" s="29" t="s">
        <v>23</v>
      </c>
      <c r="J6" s="26"/>
    </row>
    <row r="7" spans="1:10" ht="12.75">
      <c r="A7" s="22" t="s">
        <v>20</v>
      </c>
      <c r="B7" s="22" t="s">
        <v>14</v>
      </c>
      <c r="C7" s="23">
        <v>1965</v>
      </c>
      <c r="D7" s="28">
        <v>3482.18</v>
      </c>
      <c r="E7" s="28"/>
      <c r="F7" s="28" t="s">
        <v>21</v>
      </c>
      <c r="G7" s="29" t="s">
        <v>18</v>
      </c>
      <c r="H7" s="29" t="s">
        <v>17</v>
      </c>
      <c r="I7" s="29" t="s">
        <v>23</v>
      </c>
      <c r="J7" s="26"/>
    </row>
    <row r="8" spans="1:10" ht="12.75">
      <c r="A8" s="22"/>
      <c r="B8" s="22"/>
      <c r="C8" s="23"/>
      <c r="D8" s="30" t="s">
        <v>24</v>
      </c>
      <c r="E8" s="30"/>
      <c r="F8" s="30"/>
      <c r="G8" s="30"/>
      <c r="H8" s="30"/>
      <c r="I8" s="30"/>
      <c r="J8" s="31">
        <f>D5+D6+D7</f>
        <v>992149.9600000001</v>
      </c>
    </row>
    <row r="9" spans="1:10" ht="12.75">
      <c r="A9" s="32" t="s">
        <v>25</v>
      </c>
      <c r="B9" s="33"/>
      <c r="C9" s="34"/>
      <c r="D9" s="35"/>
      <c r="E9" s="35"/>
      <c r="F9" s="35"/>
      <c r="G9" s="35"/>
      <c r="H9" s="35"/>
      <c r="I9" s="35"/>
      <c r="J9" s="10"/>
    </row>
    <row r="10" spans="1:10" ht="39.75">
      <c r="A10" s="36" t="s">
        <v>26</v>
      </c>
      <c r="B10" s="36" t="s">
        <v>27</v>
      </c>
      <c r="C10" s="37">
        <v>1980</v>
      </c>
      <c r="D10" s="38">
        <v>13725.98</v>
      </c>
      <c r="E10" s="39"/>
      <c r="F10" s="40" t="s">
        <v>16</v>
      </c>
      <c r="G10" s="40"/>
      <c r="H10" s="40" t="s">
        <v>28</v>
      </c>
      <c r="I10" s="40" t="s">
        <v>23</v>
      </c>
      <c r="J10" s="41" t="s">
        <v>29</v>
      </c>
    </row>
    <row r="11" spans="1:10" ht="12.75">
      <c r="A11" s="22" t="s">
        <v>30</v>
      </c>
      <c r="B11" s="36" t="s">
        <v>27</v>
      </c>
      <c r="C11" s="23">
        <v>1965</v>
      </c>
      <c r="D11" s="42">
        <v>79314.36</v>
      </c>
      <c r="E11" s="43"/>
      <c r="F11" s="44" t="s">
        <v>16</v>
      </c>
      <c r="G11" s="44"/>
      <c r="H11" s="44" t="s">
        <v>28</v>
      </c>
      <c r="I11" s="44" t="s">
        <v>23</v>
      </c>
      <c r="J11" s="45" t="s">
        <v>31</v>
      </c>
    </row>
    <row r="12" spans="1:10" ht="12.75">
      <c r="A12" s="22" t="s">
        <v>32</v>
      </c>
      <c r="B12" s="36" t="s">
        <v>27</v>
      </c>
      <c r="C12" s="46">
        <v>1971</v>
      </c>
      <c r="D12" s="42">
        <v>1955.28</v>
      </c>
      <c r="E12" s="43"/>
      <c r="F12" s="44" t="s">
        <v>16</v>
      </c>
      <c r="G12" s="44"/>
      <c r="H12" s="44" t="s">
        <v>28</v>
      </c>
      <c r="I12" s="44" t="s">
        <v>23</v>
      </c>
      <c r="J12" s="45" t="s">
        <v>33</v>
      </c>
    </row>
    <row r="13" spans="1:10" ht="12.75">
      <c r="A13" s="22"/>
      <c r="B13" s="22"/>
      <c r="C13" s="46"/>
      <c r="D13" s="30" t="s">
        <v>24</v>
      </c>
      <c r="E13" s="47"/>
      <c r="F13" s="48"/>
      <c r="G13" s="48"/>
      <c r="H13" s="48"/>
      <c r="I13" s="48"/>
      <c r="J13" s="31">
        <f>D10+D11+D12</f>
        <v>94995.62</v>
      </c>
    </row>
    <row r="14" spans="1:10" ht="12.75">
      <c r="A14" s="49" t="s">
        <v>34</v>
      </c>
      <c r="B14" s="33"/>
      <c r="C14" s="34"/>
      <c r="D14" s="35"/>
      <c r="E14" s="35"/>
      <c r="F14" s="35"/>
      <c r="G14" s="35"/>
      <c r="H14" s="35"/>
      <c r="I14" s="35"/>
      <c r="J14" s="10"/>
    </row>
    <row r="15" spans="1:10" ht="39.75">
      <c r="A15" s="22" t="s">
        <v>35</v>
      </c>
      <c r="B15" s="22" t="s">
        <v>14</v>
      </c>
      <c r="C15" s="46" t="s">
        <v>36</v>
      </c>
      <c r="D15" s="24">
        <v>81807.40000000001</v>
      </c>
      <c r="E15" s="24"/>
      <c r="F15" s="24"/>
      <c r="G15" s="24"/>
      <c r="H15" s="24"/>
      <c r="I15" s="24"/>
      <c r="J15" s="45" t="s">
        <v>37</v>
      </c>
    </row>
    <row r="16" spans="1:10" ht="12.75">
      <c r="A16" s="22"/>
      <c r="B16" s="22"/>
      <c r="C16" s="23"/>
      <c r="D16" s="50" t="s">
        <v>24</v>
      </c>
      <c r="E16" s="50"/>
      <c r="F16" s="50"/>
      <c r="G16" s="50"/>
      <c r="H16" s="50"/>
      <c r="I16" s="50"/>
      <c r="J16" s="31">
        <f>D15</f>
        <v>81807.40000000001</v>
      </c>
    </row>
    <row r="17" spans="1:10" ht="12" customHeight="1">
      <c r="A17" s="6" t="s">
        <v>38</v>
      </c>
      <c r="B17" s="33"/>
      <c r="C17" s="34"/>
      <c r="D17" s="35"/>
      <c r="E17" s="35"/>
      <c r="F17" s="35"/>
      <c r="G17" s="35"/>
      <c r="H17" s="35"/>
      <c r="I17" s="35"/>
      <c r="J17" s="10"/>
    </row>
    <row r="18" spans="1:10" ht="12.75">
      <c r="A18" s="51" t="s">
        <v>39</v>
      </c>
      <c r="B18" s="22" t="s">
        <v>40</v>
      </c>
      <c r="C18" s="46" t="s">
        <v>41</v>
      </c>
      <c r="D18" s="48">
        <v>1975533</v>
      </c>
      <c r="E18" s="24" t="s">
        <v>15</v>
      </c>
      <c r="F18" s="52" t="s">
        <v>16</v>
      </c>
      <c r="G18" s="52"/>
      <c r="H18" s="52"/>
      <c r="I18" s="52" t="s">
        <v>42</v>
      </c>
      <c r="J18" s="41" t="s">
        <v>43</v>
      </c>
    </row>
    <row r="19" spans="1:10" ht="12.75">
      <c r="A19" s="51" t="s">
        <v>44</v>
      </c>
      <c r="B19" s="22" t="s">
        <v>40</v>
      </c>
      <c r="C19" s="23" t="s">
        <v>41</v>
      </c>
      <c r="D19" s="53">
        <v>34684.28</v>
      </c>
      <c r="E19" s="53"/>
      <c r="F19" s="54" t="s">
        <v>16</v>
      </c>
      <c r="G19" s="54"/>
      <c r="H19" s="54"/>
      <c r="I19" s="54" t="s">
        <v>45</v>
      </c>
      <c r="J19" s="55" t="s">
        <v>46</v>
      </c>
    </row>
    <row r="20" spans="1:10" ht="12.75">
      <c r="A20" s="51" t="s">
        <v>47</v>
      </c>
      <c r="B20" s="22" t="s">
        <v>40</v>
      </c>
      <c r="C20" s="23">
        <v>1972</v>
      </c>
      <c r="D20" s="53">
        <v>2434248</v>
      </c>
      <c r="E20" s="24" t="s">
        <v>15</v>
      </c>
      <c r="F20" s="54" t="s">
        <v>48</v>
      </c>
      <c r="G20" s="54"/>
      <c r="H20" s="54"/>
      <c r="I20" s="54" t="s">
        <v>23</v>
      </c>
      <c r="J20" s="45" t="s">
        <v>49</v>
      </c>
    </row>
    <row r="21" spans="1:10" ht="12.75">
      <c r="A21" s="56" t="s">
        <v>50</v>
      </c>
      <c r="B21" s="22" t="s">
        <v>40</v>
      </c>
      <c r="C21" s="46" t="s">
        <v>41</v>
      </c>
      <c r="D21" s="48">
        <v>22039.48</v>
      </c>
      <c r="E21" s="48"/>
      <c r="F21" s="52" t="s">
        <v>16</v>
      </c>
      <c r="G21" s="52"/>
      <c r="H21" s="52"/>
      <c r="I21" s="52" t="s">
        <v>23</v>
      </c>
      <c r="J21" s="55" t="s">
        <v>51</v>
      </c>
    </row>
    <row r="22" spans="1:10" ht="12.75">
      <c r="A22" s="56" t="s">
        <v>52</v>
      </c>
      <c r="B22" s="22" t="s">
        <v>40</v>
      </c>
      <c r="C22" s="57">
        <v>1972</v>
      </c>
      <c r="D22" s="58">
        <v>4712.900000000001</v>
      </c>
      <c r="E22" s="58"/>
      <c r="F22" s="59"/>
      <c r="G22" s="59"/>
      <c r="H22" s="59"/>
      <c r="I22" s="59"/>
      <c r="J22" s="31"/>
    </row>
    <row r="23" spans="1:10" ht="12.75">
      <c r="A23" s="56" t="s">
        <v>53</v>
      </c>
      <c r="B23" s="22" t="s">
        <v>40</v>
      </c>
      <c r="C23" s="57">
        <v>1972</v>
      </c>
      <c r="D23" s="58">
        <v>4586</v>
      </c>
      <c r="E23" s="58"/>
      <c r="F23" s="59"/>
      <c r="G23" s="59"/>
      <c r="H23" s="59"/>
      <c r="I23" s="59"/>
      <c r="J23" s="31"/>
    </row>
    <row r="24" spans="1:10" ht="12.75">
      <c r="A24" s="56" t="s">
        <v>54</v>
      </c>
      <c r="B24" s="22" t="s">
        <v>40</v>
      </c>
      <c r="C24" s="57">
        <v>1972</v>
      </c>
      <c r="D24" s="58">
        <v>10196.74</v>
      </c>
      <c r="E24" s="58"/>
      <c r="F24" s="59"/>
      <c r="G24" s="59"/>
      <c r="H24" s="59"/>
      <c r="I24" s="59"/>
      <c r="J24" s="31"/>
    </row>
    <row r="25" spans="1:10" ht="12.75">
      <c r="A25" s="56" t="s">
        <v>54</v>
      </c>
      <c r="B25" s="22" t="s">
        <v>40</v>
      </c>
      <c r="C25" s="57">
        <v>1972</v>
      </c>
      <c r="D25" s="58">
        <v>8742.61</v>
      </c>
      <c r="E25" s="58"/>
      <c r="F25" s="59"/>
      <c r="G25" s="59"/>
      <c r="H25" s="59"/>
      <c r="I25" s="59"/>
      <c r="J25" s="31"/>
    </row>
    <row r="26" spans="1:10" ht="12.75">
      <c r="A26" s="56"/>
      <c r="B26" s="22"/>
      <c r="C26" s="57"/>
      <c r="D26" s="60" t="s">
        <v>24</v>
      </c>
      <c r="E26" s="60"/>
      <c r="F26" s="61"/>
      <c r="G26" s="61"/>
      <c r="H26" s="61"/>
      <c r="I26" s="61"/>
      <c r="J26" s="31">
        <f>SUM(D18:D25)</f>
        <v>4494743.01</v>
      </c>
    </row>
    <row r="27" spans="1:10" ht="13.5" customHeight="1">
      <c r="A27" s="62" t="s">
        <v>55</v>
      </c>
      <c r="B27" s="63"/>
      <c r="C27" s="64"/>
      <c r="D27" s="35"/>
      <c r="E27" s="35"/>
      <c r="F27" s="35"/>
      <c r="G27" s="35"/>
      <c r="H27" s="35"/>
      <c r="I27" s="35"/>
      <c r="J27" s="10"/>
    </row>
    <row r="28" spans="1:10" ht="12.75" customHeight="1">
      <c r="A28" s="36" t="s">
        <v>56</v>
      </c>
      <c r="B28" s="36" t="s">
        <v>57</v>
      </c>
      <c r="C28" s="37">
        <v>1946</v>
      </c>
      <c r="D28" s="65">
        <v>5654427</v>
      </c>
      <c r="E28" s="24" t="s">
        <v>15</v>
      </c>
      <c r="F28" s="65"/>
      <c r="G28" s="65"/>
      <c r="H28" s="65"/>
      <c r="I28" s="65"/>
      <c r="J28" s="26" t="s">
        <v>58</v>
      </c>
    </row>
    <row r="29" spans="1:10" ht="12.75" customHeight="1">
      <c r="A29" s="22" t="s">
        <v>59</v>
      </c>
      <c r="B29" s="36" t="s">
        <v>57</v>
      </c>
      <c r="C29" s="23">
        <v>1974</v>
      </c>
      <c r="D29" s="48">
        <v>1538224</v>
      </c>
      <c r="E29" s="24" t="s">
        <v>15</v>
      </c>
      <c r="F29" s="48"/>
      <c r="G29" s="48"/>
      <c r="H29" s="48"/>
      <c r="I29" s="48"/>
      <c r="J29" s="58"/>
    </row>
    <row r="30" spans="1:10" ht="12.75" customHeight="1">
      <c r="A30" s="66" t="s">
        <v>60</v>
      </c>
      <c r="B30" s="36" t="s">
        <v>57</v>
      </c>
      <c r="C30" s="67">
        <v>1985</v>
      </c>
      <c r="D30" s="68">
        <v>79037.3</v>
      </c>
      <c r="E30" s="68"/>
      <c r="F30" s="68"/>
      <c r="G30" s="68"/>
      <c r="H30" s="68"/>
      <c r="I30" s="68"/>
      <c r="J30" s="58"/>
    </row>
    <row r="31" spans="1:10" ht="12.75" customHeight="1">
      <c r="A31" s="66" t="s">
        <v>61</v>
      </c>
      <c r="B31" s="36" t="s">
        <v>62</v>
      </c>
      <c r="C31" s="67">
        <v>1946</v>
      </c>
      <c r="D31" s="68">
        <v>4947.400000000001</v>
      </c>
      <c r="E31" s="68"/>
      <c r="F31" s="68"/>
      <c r="G31" s="68"/>
      <c r="H31" s="68"/>
      <c r="I31" s="68"/>
      <c r="J31" s="58"/>
    </row>
    <row r="32" spans="1:10" ht="12.75" customHeight="1">
      <c r="A32" s="66" t="s">
        <v>63</v>
      </c>
      <c r="B32" s="36" t="s">
        <v>57</v>
      </c>
      <c r="C32" s="67">
        <v>1954</v>
      </c>
      <c r="D32" s="68">
        <v>1687.2</v>
      </c>
      <c r="E32" s="68"/>
      <c r="F32" s="68"/>
      <c r="G32" s="68"/>
      <c r="H32" s="68"/>
      <c r="I32" s="68"/>
      <c r="J32" s="26"/>
    </row>
    <row r="33" spans="1:10" ht="12.75" customHeight="1">
      <c r="A33" s="66" t="s">
        <v>64</v>
      </c>
      <c r="B33" s="36" t="s">
        <v>57</v>
      </c>
      <c r="C33" s="67">
        <v>1968</v>
      </c>
      <c r="D33" s="68">
        <v>40054.4</v>
      </c>
      <c r="E33" s="68"/>
      <c r="F33" s="68"/>
      <c r="G33" s="68"/>
      <c r="H33" s="68"/>
      <c r="I33" s="68"/>
      <c r="J33" s="58"/>
    </row>
    <row r="34" spans="1:10" ht="12.75" customHeight="1">
      <c r="A34" s="66" t="s">
        <v>65</v>
      </c>
      <c r="B34" s="36" t="s">
        <v>57</v>
      </c>
      <c r="C34" s="67">
        <v>1974</v>
      </c>
      <c r="D34" s="68">
        <v>15626.4</v>
      </c>
      <c r="E34" s="68"/>
      <c r="F34" s="68"/>
      <c r="G34" s="68"/>
      <c r="H34" s="68"/>
      <c r="I34" s="68"/>
      <c r="J34" s="58"/>
    </row>
    <row r="35" spans="1:10" ht="12.75" customHeight="1">
      <c r="A35" s="66" t="s">
        <v>66</v>
      </c>
      <c r="B35" s="36" t="s">
        <v>67</v>
      </c>
      <c r="C35" s="67">
        <v>2000</v>
      </c>
      <c r="D35" s="68">
        <v>73092.5</v>
      </c>
      <c r="E35" s="68"/>
      <c r="F35" s="68"/>
      <c r="G35" s="68"/>
      <c r="H35" s="68"/>
      <c r="I35" s="68"/>
      <c r="J35" s="58"/>
    </row>
    <row r="36" spans="1:10" ht="12.75" customHeight="1">
      <c r="A36" s="69"/>
      <c r="B36" s="22"/>
      <c r="C36" s="57"/>
      <c r="D36" s="70" t="s">
        <v>24</v>
      </c>
      <c r="E36" s="70"/>
      <c r="F36" s="70"/>
      <c r="G36" s="70"/>
      <c r="H36" s="70"/>
      <c r="I36" s="70"/>
      <c r="J36" s="31">
        <f>SUM(D28:D35)</f>
        <v>7407096.199999999</v>
      </c>
    </row>
    <row r="37" spans="1:10" ht="12.75" customHeight="1">
      <c r="A37" s="19" t="s">
        <v>68</v>
      </c>
      <c r="B37" s="63"/>
      <c r="C37" s="64"/>
      <c r="D37" s="35"/>
      <c r="E37" s="35"/>
      <c r="F37" s="35"/>
      <c r="G37" s="35"/>
      <c r="H37" s="35"/>
      <c r="I37" s="35"/>
      <c r="J37" s="10"/>
    </row>
    <row r="38" spans="1:10" ht="24.75" customHeight="1">
      <c r="A38" s="51" t="s">
        <v>69</v>
      </c>
      <c r="B38" s="22" t="s">
        <v>70</v>
      </c>
      <c r="C38" s="23">
        <v>1958</v>
      </c>
      <c r="D38" s="24">
        <v>3186540</v>
      </c>
      <c r="E38" s="24" t="s">
        <v>15</v>
      </c>
      <c r="F38" s="25" t="s">
        <v>16</v>
      </c>
      <c r="G38" s="25" t="s">
        <v>71</v>
      </c>
      <c r="H38" s="59" t="s">
        <v>18</v>
      </c>
      <c r="I38" s="25" t="s">
        <v>45</v>
      </c>
      <c r="J38" s="45" t="s">
        <v>72</v>
      </c>
    </row>
    <row r="39" spans="1:10" ht="21" customHeight="1">
      <c r="A39" s="69" t="s">
        <v>73</v>
      </c>
      <c r="B39" s="56" t="s">
        <v>74</v>
      </c>
      <c r="C39" s="57">
        <v>1977</v>
      </c>
      <c r="D39" s="71">
        <v>11308854</v>
      </c>
      <c r="E39" s="24" t="s">
        <v>15</v>
      </c>
      <c r="F39" s="25" t="s">
        <v>16</v>
      </c>
      <c r="G39" s="59" t="s">
        <v>18</v>
      </c>
      <c r="H39" s="59" t="s">
        <v>75</v>
      </c>
      <c r="I39" s="59" t="s">
        <v>23</v>
      </c>
      <c r="J39" s="45" t="s">
        <v>76</v>
      </c>
    </row>
    <row r="40" spans="1:10" ht="21" customHeight="1">
      <c r="A40" s="69" t="s">
        <v>77</v>
      </c>
      <c r="B40" s="56" t="s">
        <v>78</v>
      </c>
      <c r="C40" s="57">
        <v>1978</v>
      </c>
      <c r="D40" s="71">
        <v>4345560</v>
      </c>
      <c r="E40" s="24" t="s">
        <v>15</v>
      </c>
      <c r="F40" s="25" t="s">
        <v>16</v>
      </c>
      <c r="G40" s="59" t="s">
        <v>17</v>
      </c>
      <c r="H40" s="59" t="s">
        <v>17</v>
      </c>
      <c r="I40" s="59" t="s">
        <v>23</v>
      </c>
      <c r="J40" s="45" t="s">
        <v>72</v>
      </c>
    </row>
    <row r="41" spans="1:10" ht="12.75" customHeight="1">
      <c r="A41" s="69"/>
      <c r="B41" s="56"/>
      <c r="C41" s="57"/>
      <c r="D41" s="71"/>
      <c r="E41" s="71"/>
      <c r="F41" s="25"/>
      <c r="G41" s="59"/>
      <c r="H41" s="59"/>
      <c r="I41" s="59"/>
      <c r="J41" s="45" t="s">
        <v>79</v>
      </c>
    </row>
    <row r="42" spans="1:10" ht="12.75" customHeight="1">
      <c r="A42" s="69" t="s">
        <v>80</v>
      </c>
      <c r="B42" s="56" t="s">
        <v>81</v>
      </c>
      <c r="C42" s="57">
        <v>1978</v>
      </c>
      <c r="D42" s="71">
        <v>31653.3</v>
      </c>
      <c r="E42" s="71"/>
      <c r="F42" s="25" t="s">
        <v>16</v>
      </c>
      <c r="G42" s="59" t="s">
        <v>18</v>
      </c>
      <c r="H42" s="59" t="s">
        <v>17</v>
      </c>
      <c r="I42" s="59" t="s">
        <v>23</v>
      </c>
      <c r="J42" s="45"/>
    </row>
    <row r="43" spans="1:10" ht="22.5" customHeight="1">
      <c r="A43" s="69" t="s">
        <v>82</v>
      </c>
      <c r="B43" s="56" t="s">
        <v>83</v>
      </c>
      <c r="C43" s="57">
        <v>1904</v>
      </c>
      <c r="D43" s="71">
        <v>5559.9</v>
      </c>
      <c r="E43" s="71"/>
      <c r="F43" s="59" t="s">
        <v>84</v>
      </c>
      <c r="G43" s="59" t="s">
        <v>85</v>
      </c>
      <c r="H43" s="59" t="s">
        <v>18</v>
      </c>
      <c r="I43" s="72" t="s">
        <v>86</v>
      </c>
      <c r="J43" s="45"/>
    </row>
    <row r="44" spans="1:10" ht="21" customHeight="1">
      <c r="A44" s="69" t="s">
        <v>69</v>
      </c>
      <c r="B44" s="56" t="s">
        <v>83</v>
      </c>
      <c r="C44" s="57">
        <v>1904</v>
      </c>
      <c r="D44" s="71">
        <v>116679.1</v>
      </c>
      <c r="E44" s="71"/>
      <c r="F44" s="59" t="s">
        <v>16</v>
      </c>
      <c r="G44" s="59" t="s">
        <v>85</v>
      </c>
      <c r="H44" s="59" t="s">
        <v>18</v>
      </c>
      <c r="I44" s="72" t="s">
        <v>86</v>
      </c>
      <c r="J44" s="45"/>
    </row>
    <row r="45" spans="1:10" ht="12.75" customHeight="1">
      <c r="A45" s="69" t="s">
        <v>66</v>
      </c>
      <c r="B45" s="56" t="s">
        <v>70</v>
      </c>
      <c r="C45" s="57">
        <v>2000</v>
      </c>
      <c r="D45" s="71">
        <v>62141.69</v>
      </c>
      <c r="E45" s="71"/>
      <c r="F45" s="59"/>
      <c r="G45" s="59"/>
      <c r="H45" s="59"/>
      <c r="I45" s="59"/>
      <c r="J45" s="45"/>
    </row>
    <row r="46" spans="1:10" ht="12.75" customHeight="1">
      <c r="A46" s="69" t="s">
        <v>87</v>
      </c>
      <c r="B46" s="56" t="s">
        <v>74</v>
      </c>
      <c r="C46" s="57">
        <v>1970</v>
      </c>
      <c r="D46" s="71">
        <v>82069.7</v>
      </c>
      <c r="E46" s="71"/>
      <c r="F46" s="71"/>
      <c r="G46" s="59"/>
      <c r="H46" s="59"/>
      <c r="I46" s="59"/>
      <c r="J46" s="45"/>
    </row>
    <row r="47" spans="1:10" ht="12.75" customHeight="1">
      <c r="A47" s="69" t="s">
        <v>87</v>
      </c>
      <c r="B47" s="56" t="s">
        <v>70</v>
      </c>
      <c r="C47" s="57">
        <v>1970</v>
      </c>
      <c r="D47" s="71">
        <v>60176.9</v>
      </c>
      <c r="E47" s="71"/>
      <c r="F47" s="71"/>
      <c r="G47" s="59"/>
      <c r="H47" s="59"/>
      <c r="I47" s="59"/>
      <c r="J47" s="45"/>
    </row>
    <row r="48" spans="1:10" ht="37.5" customHeight="1">
      <c r="A48" s="51" t="s">
        <v>88</v>
      </c>
      <c r="B48" s="73" t="s">
        <v>89</v>
      </c>
      <c r="C48" s="74">
        <v>1975</v>
      </c>
      <c r="D48" s="75">
        <v>103588.3</v>
      </c>
      <c r="E48" s="75"/>
      <c r="F48" s="75"/>
      <c r="G48" s="75"/>
      <c r="H48" s="75"/>
      <c r="I48" s="75"/>
      <c r="J48" s="45"/>
    </row>
    <row r="49" spans="1:10" ht="12.75" customHeight="1">
      <c r="A49" s="69"/>
      <c r="B49" s="56"/>
      <c r="C49" s="57"/>
      <c r="D49" s="70" t="s">
        <v>24</v>
      </c>
      <c r="E49" s="70"/>
      <c r="F49" s="70"/>
      <c r="G49" s="70"/>
      <c r="H49" s="70"/>
      <c r="I49" s="70"/>
      <c r="J49" s="31">
        <f>SUM(D38:D48)</f>
        <v>19302822.89</v>
      </c>
    </row>
    <row r="50" spans="1:10" ht="12.75">
      <c r="A50" s="6" t="s">
        <v>90</v>
      </c>
      <c r="B50" s="63"/>
      <c r="C50" s="64"/>
      <c r="D50" s="35"/>
      <c r="E50" s="35"/>
      <c r="F50" s="35"/>
      <c r="G50" s="35"/>
      <c r="H50" s="35"/>
      <c r="I50" s="35"/>
      <c r="J50" s="10"/>
    </row>
    <row r="51" spans="1:10" ht="20.25">
      <c r="A51" s="36" t="s">
        <v>91</v>
      </c>
      <c r="B51" s="36" t="s">
        <v>78</v>
      </c>
      <c r="C51" s="37">
        <v>1976</v>
      </c>
      <c r="D51" s="65">
        <v>172351.1</v>
      </c>
      <c r="E51" s="65"/>
      <c r="F51" s="25" t="s">
        <v>16</v>
      </c>
      <c r="G51" s="52" t="s">
        <v>28</v>
      </c>
      <c r="H51" s="65"/>
      <c r="I51" s="59" t="s">
        <v>23</v>
      </c>
      <c r="J51" s="76" t="s">
        <v>92</v>
      </c>
    </row>
    <row r="52" spans="1:10" ht="20.25">
      <c r="A52" s="22" t="s">
        <v>93</v>
      </c>
      <c r="B52" s="27" t="s">
        <v>78</v>
      </c>
      <c r="C52" s="23">
        <v>1952</v>
      </c>
      <c r="D52" s="48">
        <v>383242.5</v>
      </c>
      <c r="E52" s="48"/>
      <c r="F52" s="25" t="s">
        <v>16</v>
      </c>
      <c r="G52" s="52" t="s">
        <v>28</v>
      </c>
      <c r="H52" s="77"/>
      <c r="I52" s="59" t="s">
        <v>23</v>
      </c>
      <c r="J52" s="76" t="s">
        <v>92</v>
      </c>
    </row>
    <row r="53" spans="1:10" ht="20.25">
      <c r="A53" s="22" t="s">
        <v>94</v>
      </c>
      <c r="B53" s="27" t="s">
        <v>78</v>
      </c>
      <c r="C53" s="23">
        <v>1978</v>
      </c>
      <c r="D53" s="48">
        <v>31653.3</v>
      </c>
      <c r="E53" s="48"/>
      <c r="F53" s="25" t="s">
        <v>16</v>
      </c>
      <c r="G53" s="59" t="s">
        <v>85</v>
      </c>
      <c r="H53" s="77"/>
      <c r="I53" s="77" t="s">
        <v>95</v>
      </c>
      <c r="J53" s="76" t="s">
        <v>96</v>
      </c>
    </row>
    <row r="54" spans="1:10" ht="20.25">
      <c r="A54" s="22" t="s">
        <v>97</v>
      </c>
      <c r="B54" s="27" t="s">
        <v>78</v>
      </c>
      <c r="C54" s="23">
        <v>1978</v>
      </c>
      <c r="D54" s="48">
        <v>26010.5</v>
      </c>
      <c r="E54" s="48"/>
      <c r="F54" s="52" t="s">
        <v>28</v>
      </c>
      <c r="G54" s="59" t="s">
        <v>85</v>
      </c>
      <c r="H54" s="52"/>
      <c r="I54" s="52" t="s">
        <v>28</v>
      </c>
      <c r="J54" s="45" t="s">
        <v>92</v>
      </c>
    </row>
    <row r="55" spans="1:10" ht="20.25">
      <c r="A55" s="22" t="s">
        <v>98</v>
      </c>
      <c r="B55" s="27" t="s">
        <v>78</v>
      </c>
      <c r="C55" s="23">
        <v>1974</v>
      </c>
      <c r="D55" s="48">
        <v>330618.5</v>
      </c>
      <c r="E55" s="77"/>
      <c r="F55" s="44" t="s">
        <v>48</v>
      </c>
      <c r="G55" s="44" t="s">
        <v>18</v>
      </c>
      <c r="H55" s="44" t="s">
        <v>99</v>
      </c>
      <c r="I55" s="44" t="s">
        <v>99</v>
      </c>
      <c r="J55" s="76" t="s">
        <v>92</v>
      </c>
    </row>
    <row r="56" spans="1:10" ht="20.25">
      <c r="A56" s="66" t="s">
        <v>100</v>
      </c>
      <c r="B56" s="27" t="s">
        <v>78</v>
      </c>
      <c r="C56" s="67">
        <v>1967</v>
      </c>
      <c r="D56" s="68">
        <v>5569.9</v>
      </c>
      <c r="E56" s="68"/>
      <c r="F56" s="25" t="s">
        <v>16</v>
      </c>
      <c r="G56" s="59" t="s">
        <v>85</v>
      </c>
      <c r="H56" s="68"/>
      <c r="I56" s="59" t="s">
        <v>23</v>
      </c>
      <c r="J56" s="41" t="s">
        <v>92</v>
      </c>
    </row>
    <row r="57" spans="1:10" ht="20.25">
      <c r="A57" s="66" t="s">
        <v>101</v>
      </c>
      <c r="B57" s="27" t="s">
        <v>78</v>
      </c>
      <c r="C57" s="67">
        <v>1974</v>
      </c>
      <c r="D57" s="68">
        <v>36905.3</v>
      </c>
      <c r="E57" s="68"/>
      <c r="F57" s="25" t="s">
        <v>16</v>
      </c>
      <c r="G57" s="59" t="s">
        <v>85</v>
      </c>
      <c r="H57" s="68"/>
      <c r="I57" s="59" t="s">
        <v>23</v>
      </c>
      <c r="J57" s="45" t="s">
        <v>92</v>
      </c>
    </row>
    <row r="58" spans="1:10" ht="20.25">
      <c r="A58" s="66" t="s">
        <v>102</v>
      </c>
      <c r="B58" s="27" t="s">
        <v>78</v>
      </c>
      <c r="C58" s="67">
        <v>1974</v>
      </c>
      <c r="D58" s="68">
        <v>23528.4</v>
      </c>
      <c r="E58" s="68"/>
      <c r="F58" s="25" t="s">
        <v>16</v>
      </c>
      <c r="G58" s="59" t="s">
        <v>85</v>
      </c>
      <c r="H58" s="68"/>
      <c r="I58" s="59" t="s">
        <v>23</v>
      </c>
      <c r="J58" s="78" t="s">
        <v>92</v>
      </c>
    </row>
    <row r="59" spans="1:10" ht="20.25">
      <c r="A59" s="66" t="s">
        <v>103</v>
      </c>
      <c r="B59" s="27" t="s">
        <v>78</v>
      </c>
      <c r="C59" s="67">
        <v>1976</v>
      </c>
      <c r="D59" s="68">
        <v>2592</v>
      </c>
      <c r="E59" s="68"/>
      <c r="F59" s="25" t="s">
        <v>16</v>
      </c>
      <c r="G59" s="59" t="s">
        <v>85</v>
      </c>
      <c r="H59" s="68"/>
      <c r="I59" s="59" t="s">
        <v>23</v>
      </c>
      <c r="J59" s="78" t="s">
        <v>92</v>
      </c>
    </row>
    <row r="60" spans="1:10" ht="20.25">
      <c r="A60" s="66" t="s">
        <v>104</v>
      </c>
      <c r="B60" s="27" t="s">
        <v>78</v>
      </c>
      <c r="C60" s="67">
        <v>1988</v>
      </c>
      <c r="D60" s="68">
        <v>21223.3</v>
      </c>
      <c r="E60" s="68"/>
      <c r="F60" s="25" t="s">
        <v>16</v>
      </c>
      <c r="G60" s="59" t="s">
        <v>85</v>
      </c>
      <c r="H60" s="68"/>
      <c r="I60" s="59" t="s">
        <v>23</v>
      </c>
      <c r="J60" s="78" t="s">
        <v>92</v>
      </c>
    </row>
    <row r="61" spans="1:10" ht="20.25">
      <c r="A61" s="66" t="s">
        <v>105</v>
      </c>
      <c r="B61" s="27" t="s">
        <v>78</v>
      </c>
      <c r="C61" s="67">
        <v>1971</v>
      </c>
      <c r="D61" s="68">
        <v>7228.8</v>
      </c>
      <c r="E61" s="68"/>
      <c r="F61" s="25" t="s">
        <v>16</v>
      </c>
      <c r="G61" s="79" t="s">
        <v>18</v>
      </c>
      <c r="H61" s="79" t="s">
        <v>106</v>
      </c>
      <c r="I61" s="77" t="s">
        <v>95</v>
      </c>
      <c r="J61" s="78" t="s">
        <v>92</v>
      </c>
    </row>
    <row r="62" spans="1:10" ht="20.25">
      <c r="A62" s="66" t="s">
        <v>107</v>
      </c>
      <c r="B62" s="27" t="s">
        <v>78</v>
      </c>
      <c r="C62" s="67">
        <v>1976</v>
      </c>
      <c r="D62" s="68">
        <v>39934.5</v>
      </c>
      <c r="E62" s="68"/>
      <c r="F62" s="25" t="s">
        <v>16</v>
      </c>
      <c r="G62" s="59" t="s">
        <v>85</v>
      </c>
      <c r="H62" s="68"/>
      <c r="I62" s="59" t="s">
        <v>23</v>
      </c>
      <c r="J62" s="78" t="s">
        <v>92</v>
      </c>
    </row>
    <row r="63" spans="1:10" ht="20.25">
      <c r="A63" s="66" t="s">
        <v>108</v>
      </c>
      <c r="B63" s="27" t="s">
        <v>78</v>
      </c>
      <c r="C63" s="67">
        <v>1976</v>
      </c>
      <c r="D63" s="68">
        <v>41236.4</v>
      </c>
      <c r="E63" s="68"/>
      <c r="F63" s="25" t="s">
        <v>16</v>
      </c>
      <c r="G63" s="59" t="s">
        <v>85</v>
      </c>
      <c r="H63" s="68"/>
      <c r="I63" s="59" t="s">
        <v>23</v>
      </c>
      <c r="J63" s="78" t="s">
        <v>92</v>
      </c>
    </row>
    <row r="64" spans="1:11" ht="20.25">
      <c r="A64" s="80" t="s">
        <v>109</v>
      </c>
      <c r="B64" s="81" t="s">
        <v>78</v>
      </c>
      <c r="C64" s="82">
        <v>1975</v>
      </c>
      <c r="D64" s="83">
        <v>183298.3</v>
      </c>
      <c r="E64" s="83"/>
      <c r="F64" s="25"/>
      <c r="G64" s="83"/>
      <c r="H64" s="83"/>
      <c r="I64" s="83"/>
      <c r="J64" s="78" t="s">
        <v>92</v>
      </c>
      <c r="K64" s="5" t="s">
        <v>110</v>
      </c>
    </row>
    <row r="65" spans="1:10" ht="12.75">
      <c r="A65" s="69"/>
      <c r="B65" s="27"/>
      <c r="C65" s="57"/>
      <c r="D65" s="70" t="s">
        <v>24</v>
      </c>
      <c r="E65" s="70"/>
      <c r="F65" s="70"/>
      <c r="G65" s="70"/>
      <c r="H65" s="70"/>
      <c r="I65" s="70"/>
      <c r="J65" s="84">
        <f>SUM(D51:D64)</f>
        <v>1305392.8000000003</v>
      </c>
    </row>
    <row r="66" spans="1:10" ht="22.5" customHeight="1">
      <c r="A66" s="85" t="s">
        <v>111</v>
      </c>
      <c r="B66" s="85"/>
      <c r="C66" s="64"/>
      <c r="D66" s="9"/>
      <c r="E66" s="9"/>
      <c r="F66" s="9"/>
      <c r="G66" s="9"/>
      <c r="H66" s="9"/>
      <c r="I66" s="9"/>
      <c r="J66" s="86"/>
    </row>
    <row r="67" spans="1:10" ht="12.75">
      <c r="A67" s="69" t="s">
        <v>112</v>
      </c>
      <c r="B67" s="27"/>
      <c r="C67" s="57"/>
      <c r="D67" s="71">
        <v>7800</v>
      </c>
      <c r="E67" s="71"/>
      <c r="F67" s="71"/>
      <c r="G67" s="71"/>
      <c r="H67" s="71"/>
      <c r="I67" s="71"/>
      <c r="J67" s="84"/>
    </row>
    <row r="68" spans="1:10" ht="12.75">
      <c r="A68" s="69"/>
      <c r="B68" s="27"/>
      <c r="C68" s="57"/>
      <c r="D68" s="70" t="s">
        <v>24</v>
      </c>
      <c r="E68" s="70"/>
      <c r="F68" s="70"/>
      <c r="G68" s="70"/>
      <c r="H68" s="70"/>
      <c r="I68" s="70"/>
      <c r="J68" s="84">
        <v>7800</v>
      </c>
    </row>
    <row r="69" spans="1:12" ht="27" customHeight="1">
      <c r="A69" s="87"/>
      <c r="B69" s="88" t="s">
        <v>113</v>
      </c>
      <c r="C69" s="88"/>
      <c r="D69" s="88"/>
      <c r="E69" s="89"/>
      <c r="F69" s="89"/>
      <c r="G69" s="89"/>
      <c r="H69" s="89"/>
      <c r="I69" s="89"/>
      <c r="J69" s="90">
        <f>SUM(D5:D67)</f>
        <v>33686807.88</v>
      </c>
      <c r="L69" s="91"/>
    </row>
    <row r="70" spans="1:3" ht="12.75">
      <c r="A70" s="87"/>
      <c r="B70" s="87"/>
      <c r="C70" s="92"/>
    </row>
    <row r="71" spans="1:3" ht="12.75">
      <c r="A71" s="87" t="s">
        <v>114</v>
      </c>
      <c r="B71" s="87"/>
      <c r="C71" s="92"/>
    </row>
    <row r="72" spans="1:3" ht="43.5" customHeight="1">
      <c r="A72" s="93" t="s">
        <v>115</v>
      </c>
      <c r="B72" s="93"/>
      <c r="C72" s="93"/>
    </row>
    <row r="73" spans="1:3" ht="12.75">
      <c r="A73" s="94" t="s">
        <v>116</v>
      </c>
      <c r="B73" s="87"/>
      <c r="C73" s="92"/>
    </row>
    <row r="74" spans="1:3" ht="12.75">
      <c r="A74" s="94" t="s">
        <v>117</v>
      </c>
      <c r="B74" s="87"/>
      <c r="C74" s="92"/>
    </row>
    <row r="75" spans="1:3" ht="12.75">
      <c r="A75" s="87"/>
      <c r="B75" s="87"/>
      <c r="C75" s="92"/>
    </row>
    <row r="76" spans="1:3" ht="12.75">
      <c r="A76" s="87"/>
      <c r="B76" s="87"/>
      <c r="C76" s="92"/>
    </row>
    <row r="77" spans="1:3" ht="12.75">
      <c r="A77" s="87"/>
      <c r="B77" s="87"/>
      <c r="C77" s="92"/>
    </row>
    <row r="78" spans="1:3" ht="12.75">
      <c r="A78" s="87"/>
      <c r="B78" s="87"/>
      <c r="C78" s="92"/>
    </row>
    <row r="79" spans="1:3" ht="12.75">
      <c r="A79" s="87"/>
      <c r="B79" s="87"/>
      <c r="C79" s="92"/>
    </row>
    <row r="80" spans="1:3" ht="12.75">
      <c r="A80" s="87"/>
      <c r="B80" s="87"/>
      <c r="C80" s="92"/>
    </row>
    <row r="81" spans="1:3" ht="12.75">
      <c r="A81" s="87"/>
      <c r="B81" s="87"/>
      <c r="C81" s="92"/>
    </row>
    <row r="82" spans="1:3" ht="12.75">
      <c r="A82" s="87"/>
      <c r="B82" s="87"/>
      <c r="C82" s="92"/>
    </row>
    <row r="83" spans="1:3" ht="12.75">
      <c r="A83" s="87"/>
      <c r="B83" s="87"/>
      <c r="C83" s="92"/>
    </row>
    <row r="84" spans="1:3" ht="12.75">
      <c r="A84" s="87"/>
      <c r="B84" s="87"/>
      <c r="C84" s="92"/>
    </row>
    <row r="85" spans="1:3" ht="12.75">
      <c r="A85" s="87"/>
      <c r="B85" s="87"/>
      <c r="C85" s="92"/>
    </row>
    <row r="86" spans="1:3" ht="12.75">
      <c r="A86" s="87"/>
      <c r="B86" s="87"/>
      <c r="C86" s="92"/>
    </row>
    <row r="87" spans="1:3" ht="12.75">
      <c r="A87" s="87"/>
      <c r="B87" s="87"/>
      <c r="C87" s="92"/>
    </row>
    <row r="88" spans="1:3" ht="12.75">
      <c r="A88" s="87"/>
      <c r="B88" s="87"/>
      <c r="C88" s="92"/>
    </row>
    <row r="89" spans="1:3" ht="12.75">
      <c r="A89" s="87"/>
      <c r="B89" s="87"/>
      <c r="C89" s="92"/>
    </row>
    <row r="90" spans="1:3" ht="12.75">
      <c r="A90" s="87"/>
      <c r="B90" s="87"/>
      <c r="C90" s="92"/>
    </row>
    <row r="91" spans="1:3" ht="12.75">
      <c r="A91" s="87"/>
      <c r="B91" s="87"/>
      <c r="C91" s="92"/>
    </row>
    <row r="92" spans="1:3" ht="12.75">
      <c r="A92" s="87"/>
      <c r="B92" s="87"/>
      <c r="C92" s="92"/>
    </row>
    <row r="93" spans="1:3" ht="12.75">
      <c r="A93" s="87"/>
      <c r="B93" s="87"/>
      <c r="C93" s="92"/>
    </row>
    <row r="94" spans="1:3" ht="12.75">
      <c r="A94" s="87"/>
      <c r="B94" s="87"/>
      <c r="C94" s="92"/>
    </row>
    <row r="95" spans="1:11" ht="12.75">
      <c r="A95" s="87"/>
      <c r="B95" s="87"/>
      <c r="C95" s="92"/>
      <c r="J95" s="95"/>
      <c r="K95" s="95"/>
    </row>
    <row r="96" spans="1:11" ht="12.75">
      <c r="A96" s="87"/>
      <c r="B96" s="87"/>
      <c r="C96" s="92"/>
      <c r="J96" s="95"/>
      <c r="K96" s="95"/>
    </row>
    <row r="97" spans="1:11" ht="12.75">
      <c r="A97" s="87"/>
      <c r="B97" s="87"/>
      <c r="C97" s="92"/>
      <c r="J97" s="95"/>
      <c r="K97" s="95"/>
    </row>
    <row r="98" spans="1:11" ht="12.75">
      <c r="A98" s="87"/>
      <c r="B98" s="87"/>
      <c r="C98" s="92"/>
      <c r="J98" s="95"/>
      <c r="K98" s="95"/>
    </row>
    <row r="99" spans="1:11" ht="12.75">
      <c r="A99" s="87"/>
      <c r="B99" s="87"/>
      <c r="C99" s="92"/>
      <c r="J99" s="95"/>
      <c r="K99" s="95"/>
    </row>
    <row r="100" spans="1:11" ht="12.75" customHeight="1">
      <c r="A100" s="87"/>
      <c r="B100" s="87"/>
      <c r="C100" s="92"/>
      <c r="J100" s="95"/>
      <c r="K100" s="95"/>
    </row>
    <row r="101" spans="1:3" ht="12.75" customHeight="1">
      <c r="A101" s="87"/>
      <c r="B101" s="87"/>
      <c r="C101" s="92"/>
    </row>
    <row r="102" spans="1:3" ht="12.75">
      <c r="A102" s="87"/>
      <c r="B102" s="87"/>
      <c r="C102" s="92"/>
    </row>
    <row r="103" spans="1:3" ht="12.75">
      <c r="A103" s="87"/>
      <c r="B103" s="87"/>
      <c r="C103" s="92"/>
    </row>
    <row r="104" spans="1:3" ht="12.75">
      <c r="A104" s="87"/>
      <c r="B104" s="87"/>
      <c r="C104" s="92"/>
    </row>
    <row r="105" spans="1:3" ht="12.75">
      <c r="A105" s="87"/>
      <c r="B105" s="87"/>
      <c r="C105" s="92"/>
    </row>
    <row r="106" spans="1:3" ht="12.75">
      <c r="A106" s="87"/>
      <c r="B106" s="87"/>
      <c r="C106" s="92"/>
    </row>
    <row r="107" spans="1:3" ht="12.75">
      <c r="A107" s="87"/>
      <c r="B107" s="87"/>
      <c r="C107" s="92"/>
    </row>
    <row r="108" spans="1:3" ht="12.75">
      <c r="A108" s="87"/>
      <c r="B108" s="87"/>
      <c r="C108" s="92"/>
    </row>
    <row r="109" spans="1:3" ht="12.75">
      <c r="A109" s="87"/>
      <c r="B109" s="87"/>
      <c r="C109" s="92"/>
    </row>
    <row r="110" spans="1:3" ht="12.75">
      <c r="A110" s="87"/>
      <c r="B110" s="87"/>
      <c r="C110" s="92"/>
    </row>
    <row r="111" spans="1:3" ht="12.75">
      <c r="A111" s="87"/>
      <c r="B111" s="87"/>
      <c r="C111" s="92"/>
    </row>
    <row r="112" spans="1:3" ht="12.75">
      <c r="A112" s="87"/>
      <c r="B112" s="87"/>
      <c r="C112" s="92"/>
    </row>
    <row r="113" spans="1:3" ht="12.75">
      <c r="A113" s="87"/>
      <c r="B113" s="87"/>
      <c r="C113" s="92"/>
    </row>
    <row r="114" spans="1:3" ht="12.75">
      <c r="A114" s="87"/>
      <c r="B114" s="87"/>
      <c r="C114" s="92"/>
    </row>
    <row r="115" spans="1:3" ht="12.75">
      <c r="A115" s="87"/>
      <c r="B115" s="87"/>
      <c r="C115" s="92"/>
    </row>
    <row r="116" spans="1:3" ht="12.75">
      <c r="A116" s="87"/>
      <c r="B116" s="87"/>
      <c r="C116" s="92"/>
    </row>
    <row r="117" spans="1:3" ht="12.75">
      <c r="A117" s="87"/>
      <c r="B117" s="87"/>
      <c r="C117" s="92"/>
    </row>
    <row r="118" spans="1:3" ht="12.75">
      <c r="A118" s="87"/>
      <c r="B118" s="87"/>
      <c r="C118" s="92"/>
    </row>
    <row r="119" spans="1:3" ht="12.75">
      <c r="A119" s="87"/>
      <c r="B119" s="87"/>
      <c r="C119" s="92"/>
    </row>
    <row r="120" spans="1:3" ht="12.75">
      <c r="A120" s="87"/>
      <c r="B120" s="87"/>
      <c r="C120" s="92"/>
    </row>
    <row r="121" spans="1:3" ht="12.75">
      <c r="A121" s="87"/>
      <c r="B121" s="87"/>
      <c r="C121" s="92"/>
    </row>
    <row r="122" spans="1:2" ht="12.75">
      <c r="A122" s="87"/>
      <c r="B122" s="96"/>
    </row>
    <row r="123" spans="1:3" ht="12.75">
      <c r="A123" s="87"/>
      <c r="B123" s="87"/>
      <c r="C123" s="92"/>
    </row>
    <row r="124" spans="1:3" ht="12.75">
      <c r="A124" s="87"/>
      <c r="B124" s="87"/>
      <c r="C124" s="92"/>
    </row>
    <row r="125" spans="1:3" ht="12.75">
      <c r="A125" s="87"/>
      <c r="B125" s="87"/>
      <c r="C125" s="92"/>
    </row>
    <row r="126" spans="1:3" ht="12.75">
      <c r="A126" s="87"/>
      <c r="B126" s="87"/>
      <c r="C126" s="92"/>
    </row>
    <row r="127" spans="1:3" ht="12.75">
      <c r="A127" s="87"/>
      <c r="B127" s="87"/>
      <c r="C127" s="92"/>
    </row>
    <row r="128" spans="1:3" ht="12.75">
      <c r="A128" s="87"/>
      <c r="B128" s="87"/>
      <c r="C128" s="92"/>
    </row>
    <row r="129" spans="1:3" ht="12.75">
      <c r="A129" s="87"/>
      <c r="B129" s="87"/>
      <c r="C129" s="92"/>
    </row>
    <row r="130" spans="1:2" ht="12.75">
      <c r="A130" s="87"/>
      <c r="B130" s="87"/>
    </row>
    <row r="131" spans="1:2" ht="12.75">
      <c r="A131" s="87"/>
      <c r="B131" s="87"/>
    </row>
    <row r="132" spans="1:2" ht="12.75">
      <c r="A132" s="87"/>
      <c r="B132" s="87"/>
    </row>
    <row r="133" spans="1:2" ht="12.75">
      <c r="A133" s="87"/>
      <c r="B133" s="87"/>
    </row>
    <row r="134" spans="1:2" ht="12.75">
      <c r="A134" s="87"/>
      <c r="B134" s="87"/>
    </row>
    <row r="135" spans="1:2" ht="12.75">
      <c r="A135" s="87"/>
      <c r="B135" s="87"/>
    </row>
    <row r="136" spans="1:2" ht="12.75">
      <c r="A136" s="87"/>
      <c r="B136" s="87"/>
    </row>
    <row r="137" spans="1:2" ht="12.75">
      <c r="A137" s="87"/>
      <c r="B137" s="87"/>
    </row>
    <row r="138" spans="1:2" ht="12.75">
      <c r="A138" s="87"/>
      <c r="B138" s="87"/>
    </row>
    <row r="139" spans="1:2" ht="12.75">
      <c r="A139" s="87"/>
      <c r="B139" s="87"/>
    </row>
    <row r="140" spans="1:2" ht="12.75">
      <c r="A140" s="87"/>
      <c r="B140" s="87"/>
    </row>
    <row r="141" spans="1:2" ht="12.75">
      <c r="A141" s="87"/>
      <c r="B141" s="87"/>
    </row>
    <row r="142" spans="1:2" ht="12.75">
      <c r="A142" s="87"/>
      <c r="B142" s="87"/>
    </row>
    <row r="143" spans="1:2" ht="12.75">
      <c r="A143" s="87"/>
      <c r="B143" s="87"/>
    </row>
    <row r="144" spans="1:2" ht="12.75">
      <c r="A144" s="87"/>
      <c r="B144" s="87"/>
    </row>
    <row r="145" spans="1:2" ht="12.75">
      <c r="A145" s="87"/>
      <c r="B145" s="87"/>
    </row>
    <row r="146" spans="1:2" ht="12.75">
      <c r="A146" s="87"/>
      <c r="B146" s="87"/>
    </row>
    <row r="147" spans="1:2" ht="12.75">
      <c r="A147" s="87"/>
      <c r="B147" s="87"/>
    </row>
    <row r="148" spans="1:2" ht="12.75">
      <c r="A148" s="87"/>
      <c r="B148" s="87"/>
    </row>
    <row r="149" spans="1:2" ht="12.75">
      <c r="A149" s="87"/>
      <c r="B149" s="87"/>
    </row>
    <row r="150" spans="1:2" ht="12.75">
      <c r="A150" s="87"/>
      <c r="B150" s="87"/>
    </row>
    <row r="151" spans="1:2" ht="12.75">
      <c r="A151" s="87"/>
      <c r="B151" s="87"/>
    </row>
    <row r="152" spans="1:2" ht="12.75">
      <c r="A152" s="87"/>
      <c r="B152" s="87"/>
    </row>
    <row r="153" spans="1:2" ht="12.75">
      <c r="A153" s="87"/>
      <c r="B153" s="87"/>
    </row>
    <row r="154" spans="1:2" ht="12.75">
      <c r="A154" s="87"/>
      <c r="B154" s="87"/>
    </row>
    <row r="155" spans="1:2" ht="12.75">
      <c r="A155" s="87"/>
      <c r="B155" s="87"/>
    </row>
    <row r="156" spans="1:2" ht="12.75">
      <c r="A156" s="87"/>
      <c r="B156" s="87"/>
    </row>
    <row r="157" spans="1:2" ht="12.75">
      <c r="A157" s="87"/>
      <c r="B157" s="87"/>
    </row>
    <row r="158" spans="1:2" ht="12.75">
      <c r="A158" s="87"/>
      <c r="B158" s="87"/>
    </row>
    <row r="159" spans="1:2" ht="12.75">
      <c r="A159" s="87"/>
      <c r="B159" s="87"/>
    </row>
    <row r="160" spans="1:2" ht="12.75">
      <c r="A160" s="87"/>
      <c r="B160" s="87"/>
    </row>
    <row r="161" spans="1:2" ht="12.75">
      <c r="A161" s="87"/>
      <c r="B161" s="87"/>
    </row>
    <row r="162" spans="1:2" ht="12.75">
      <c r="A162" s="87"/>
      <c r="B162" s="87"/>
    </row>
    <row r="163" spans="1:2" ht="12.75">
      <c r="A163" s="87"/>
      <c r="B163" s="87"/>
    </row>
    <row r="164" spans="1:2" ht="12.75">
      <c r="A164" s="87"/>
      <c r="B164" s="87"/>
    </row>
    <row r="165" spans="1:2" ht="12.75">
      <c r="A165" s="87"/>
      <c r="B165" s="87"/>
    </row>
    <row r="166" spans="1:2" ht="12.75">
      <c r="A166" s="87"/>
      <c r="B166" s="87"/>
    </row>
    <row r="167" spans="1:2" ht="12.75">
      <c r="A167" s="87"/>
      <c r="B167" s="87"/>
    </row>
    <row r="168" spans="1:2" ht="12.75">
      <c r="A168" s="87"/>
      <c r="B168" s="87"/>
    </row>
    <row r="169" spans="1:2" ht="12.75">
      <c r="A169" s="87"/>
      <c r="B169" s="87"/>
    </row>
    <row r="170" spans="1:2" ht="12.75">
      <c r="A170" s="87"/>
      <c r="B170" s="87"/>
    </row>
    <row r="171" spans="1:2" ht="12.75">
      <c r="A171" s="87"/>
      <c r="B171" s="87"/>
    </row>
    <row r="172" spans="1:2" ht="12.75">
      <c r="A172" s="87"/>
      <c r="B172" s="87"/>
    </row>
    <row r="173" spans="1:2" ht="12.75">
      <c r="A173" s="87"/>
      <c r="B173" s="87"/>
    </row>
    <row r="174" spans="1:2" ht="12.75">
      <c r="A174" s="87"/>
      <c r="B174" s="87"/>
    </row>
    <row r="175" spans="1:2" ht="12.75">
      <c r="A175" s="87"/>
      <c r="B175" s="87"/>
    </row>
    <row r="176" spans="1:2" ht="12.75">
      <c r="A176" s="87"/>
      <c r="B176" s="87"/>
    </row>
    <row r="177" spans="1:2" ht="12.75">
      <c r="A177" s="87"/>
      <c r="B177" s="87"/>
    </row>
    <row r="178" spans="1:2" ht="12.75">
      <c r="A178" s="87"/>
      <c r="B178" s="87"/>
    </row>
    <row r="179" spans="1:2" ht="12.75">
      <c r="A179" s="87"/>
      <c r="B179" s="87"/>
    </row>
    <row r="180" spans="1:2" ht="12.75">
      <c r="A180" s="87"/>
      <c r="B180" s="87"/>
    </row>
    <row r="181" spans="1:2" ht="12.75">
      <c r="A181" s="87"/>
      <c r="B181" s="87"/>
    </row>
    <row r="182" spans="1:2" ht="12.75">
      <c r="A182" s="87"/>
      <c r="B182" s="87"/>
    </row>
    <row r="183" spans="1:2" ht="12.75">
      <c r="A183" s="87"/>
      <c r="B183" s="87"/>
    </row>
    <row r="184" spans="1:2" ht="12.75">
      <c r="A184" s="87"/>
      <c r="B184" s="87"/>
    </row>
    <row r="185" spans="1:2" ht="12.75">
      <c r="A185" s="87"/>
      <c r="B185" s="87"/>
    </row>
    <row r="186" spans="1:2" ht="12.75">
      <c r="A186" s="87"/>
      <c r="B186" s="87"/>
    </row>
    <row r="187" spans="1:2" ht="12.75">
      <c r="A187" s="87"/>
      <c r="B187" s="87"/>
    </row>
    <row r="188" spans="1:2" ht="12.75">
      <c r="A188" s="87"/>
      <c r="B188" s="87"/>
    </row>
    <row r="189" spans="1:2" ht="12.75">
      <c r="A189" s="87"/>
      <c r="B189" s="87"/>
    </row>
    <row r="190" spans="1:2" ht="12.75">
      <c r="A190" s="87"/>
      <c r="B190" s="87"/>
    </row>
    <row r="191" spans="1:2" ht="12.75">
      <c r="A191" s="87"/>
      <c r="B191" s="87"/>
    </row>
    <row r="192" spans="1:2" ht="12.75">
      <c r="A192" s="87"/>
      <c r="B192" s="87"/>
    </row>
    <row r="193" spans="1:2" ht="12.75">
      <c r="A193" s="87"/>
      <c r="B193" s="87"/>
    </row>
    <row r="194" spans="1:2" ht="12.75">
      <c r="A194" s="87"/>
      <c r="B194" s="87"/>
    </row>
    <row r="195" spans="1:2" ht="12.75">
      <c r="A195" s="87"/>
      <c r="B195" s="87"/>
    </row>
    <row r="196" spans="1:2" ht="12.75">
      <c r="A196" s="87"/>
      <c r="B196" s="87"/>
    </row>
    <row r="197" spans="1:2" ht="12.75">
      <c r="A197" s="87"/>
      <c r="B197" s="87"/>
    </row>
    <row r="198" spans="1:2" ht="12.75">
      <c r="A198" s="87"/>
      <c r="B198" s="87"/>
    </row>
    <row r="199" spans="1:2" ht="12.75">
      <c r="A199" s="87"/>
      <c r="B199" s="87"/>
    </row>
    <row r="200" spans="1:2" ht="12.75">
      <c r="A200" s="87"/>
      <c r="B200" s="87"/>
    </row>
    <row r="201" spans="1:2" ht="12.75">
      <c r="A201" s="87"/>
      <c r="B201" s="87"/>
    </row>
    <row r="202" spans="1:2" ht="12.75">
      <c r="A202" s="87"/>
      <c r="B202" s="87"/>
    </row>
  </sheetData>
  <mergeCells count="8">
    <mergeCell ref="A2:D2"/>
    <mergeCell ref="F2:I2"/>
    <mergeCell ref="D4:J4"/>
    <mergeCell ref="J41:J48"/>
    <mergeCell ref="A66:B66"/>
    <mergeCell ref="B69:D69"/>
    <mergeCell ref="A72:C72"/>
    <mergeCell ref="J95:K100"/>
  </mergeCells>
  <printOptions/>
  <pageMargins left="0.8270833333333334" right="0.47222222222222227" top="0.5513888888888889" bottom="0.31527777777777777" header="0.5118055555555556" footer="0.5118055555555556"/>
  <pageSetup horizontalDpi="300" verticalDpi="300" orientation="landscape" paperSize="9" scale="68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5"/>
  <sheetViews>
    <sheetView workbookViewId="0" topLeftCell="A558">
      <selection activeCell="A601" sqref="A601"/>
    </sheetView>
  </sheetViews>
  <sheetFormatPr defaultColWidth="9.00390625" defaultRowHeight="12.75"/>
  <cols>
    <col min="1" max="1" width="5.00390625" style="0" customWidth="1"/>
    <col min="2" max="2" width="46.25390625" style="97" customWidth="1"/>
    <col min="3" max="3" width="9.875" style="98" customWidth="1"/>
    <col min="4" max="4" width="16.625" style="99" customWidth="1"/>
    <col min="5" max="5" width="67.75390625" style="100" customWidth="1"/>
    <col min="6" max="6" width="13.375" style="0" customWidth="1"/>
  </cols>
  <sheetData>
    <row r="1" spans="1:5" ht="12.75">
      <c r="A1" s="101"/>
      <c r="B1" s="102" t="s">
        <v>118</v>
      </c>
      <c r="C1" s="103"/>
      <c r="D1" s="104"/>
      <c r="E1" s="105"/>
    </row>
    <row r="2" spans="1:5" ht="27.75" customHeight="1">
      <c r="A2" s="106"/>
      <c r="B2" s="107" t="s">
        <v>119</v>
      </c>
      <c r="C2" s="107"/>
      <c r="D2" s="107"/>
      <c r="E2" s="107"/>
    </row>
    <row r="3" spans="1:5" ht="20.25">
      <c r="A3" s="106"/>
      <c r="B3" s="108" t="s">
        <v>120</v>
      </c>
      <c r="C3" s="109" t="s">
        <v>121</v>
      </c>
      <c r="D3" s="110" t="s">
        <v>122</v>
      </c>
      <c r="E3" s="108" t="s">
        <v>11</v>
      </c>
    </row>
    <row r="4" spans="1:5" ht="12.75">
      <c r="A4" s="106" t="s">
        <v>123</v>
      </c>
      <c r="B4" s="19" t="s">
        <v>12</v>
      </c>
      <c r="C4" s="111"/>
      <c r="D4" s="112"/>
      <c r="E4" s="113"/>
    </row>
    <row r="5" spans="1:5" ht="12.75">
      <c r="A5" s="114"/>
      <c r="B5" s="115" t="s">
        <v>124</v>
      </c>
      <c r="C5" s="116"/>
      <c r="D5" s="117"/>
      <c r="E5" s="118"/>
    </row>
    <row r="6" spans="1:8" ht="12.75">
      <c r="A6" s="119">
        <v>1</v>
      </c>
      <c r="B6" s="22" t="s">
        <v>125</v>
      </c>
      <c r="C6" s="120">
        <v>2004</v>
      </c>
      <c r="D6" s="121">
        <v>4321.24</v>
      </c>
      <c r="E6" s="122" t="s">
        <v>126</v>
      </c>
      <c r="F6" s="123"/>
      <c r="G6" s="123"/>
      <c r="H6" s="124"/>
    </row>
    <row r="7" spans="1:8" ht="12.75">
      <c r="A7" s="119">
        <v>2</v>
      </c>
      <c r="B7" s="22" t="s">
        <v>127</v>
      </c>
      <c r="C7" s="120">
        <v>2005</v>
      </c>
      <c r="D7" s="121">
        <v>3973.56</v>
      </c>
      <c r="E7" s="122"/>
      <c r="F7" s="123"/>
      <c r="G7" s="123"/>
      <c r="H7" s="124"/>
    </row>
    <row r="8" spans="1:8" ht="12.75">
      <c r="A8" s="119">
        <v>3</v>
      </c>
      <c r="B8" s="22" t="s">
        <v>128</v>
      </c>
      <c r="C8" s="120">
        <v>2004</v>
      </c>
      <c r="D8" s="121">
        <v>2923.05</v>
      </c>
      <c r="E8" s="122" t="s">
        <v>129</v>
      </c>
      <c r="F8" s="123"/>
      <c r="G8" s="123"/>
      <c r="H8" s="124"/>
    </row>
    <row r="9" spans="1:8" ht="12.75">
      <c r="A9" s="119">
        <v>4</v>
      </c>
      <c r="B9" s="22" t="s">
        <v>128</v>
      </c>
      <c r="C9" s="120">
        <v>2004</v>
      </c>
      <c r="D9" s="121">
        <v>2923.05</v>
      </c>
      <c r="E9" s="122" t="s">
        <v>129</v>
      </c>
      <c r="F9" s="123"/>
      <c r="G9" s="123"/>
      <c r="H9" s="124"/>
    </row>
    <row r="10" spans="1:8" ht="12.75">
      <c r="A10" s="119">
        <v>5</v>
      </c>
      <c r="B10" s="22" t="s">
        <v>130</v>
      </c>
      <c r="C10" s="120">
        <v>2004</v>
      </c>
      <c r="D10" s="121">
        <v>1568.31</v>
      </c>
      <c r="E10" s="122" t="s">
        <v>131</v>
      </c>
      <c r="F10" s="123"/>
      <c r="G10" s="123"/>
      <c r="H10" s="124"/>
    </row>
    <row r="11" spans="1:8" ht="12.75">
      <c r="A11" s="119">
        <v>6</v>
      </c>
      <c r="B11" s="22" t="s">
        <v>130</v>
      </c>
      <c r="C11" s="120">
        <v>2004</v>
      </c>
      <c r="D11" s="121">
        <v>1755.3</v>
      </c>
      <c r="E11" s="122" t="s">
        <v>132</v>
      </c>
      <c r="F11" s="123"/>
      <c r="G11" s="123"/>
      <c r="H11" s="124"/>
    </row>
    <row r="12" spans="1:8" ht="12.75">
      <c r="A12" s="119">
        <v>7</v>
      </c>
      <c r="B12" s="22" t="s">
        <v>133</v>
      </c>
      <c r="C12" s="120">
        <v>2005</v>
      </c>
      <c r="D12" s="121">
        <v>2784.32</v>
      </c>
      <c r="E12" s="122" t="s">
        <v>134</v>
      </c>
      <c r="F12" s="123"/>
      <c r="G12" s="123"/>
      <c r="H12" s="124"/>
    </row>
    <row r="13" spans="1:8" ht="12.75">
      <c r="A13" s="119">
        <v>8</v>
      </c>
      <c r="B13" s="22" t="s">
        <v>133</v>
      </c>
      <c r="C13" s="120">
        <v>2005</v>
      </c>
      <c r="D13" s="121">
        <v>2369.32</v>
      </c>
      <c r="E13" s="122" t="s">
        <v>135</v>
      </c>
      <c r="F13" s="123"/>
      <c r="G13" s="123"/>
      <c r="H13" s="124"/>
    </row>
    <row r="14" spans="1:8" ht="12.75">
      <c r="A14" s="119">
        <v>9</v>
      </c>
      <c r="B14" s="22" t="s">
        <v>133</v>
      </c>
      <c r="C14" s="120">
        <v>2005</v>
      </c>
      <c r="D14" s="121">
        <v>2369.32</v>
      </c>
      <c r="E14" s="122" t="s">
        <v>135</v>
      </c>
      <c r="F14" s="123"/>
      <c r="G14" s="123"/>
      <c r="H14" s="124"/>
    </row>
    <row r="15" spans="1:8" ht="12.75">
      <c r="A15" s="119">
        <v>10</v>
      </c>
      <c r="B15" s="22" t="s">
        <v>136</v>
      </c>
      <c r="C15" s="120">
        <v>2005</v>
      </c>
      <c r="D15" s="121">
        <v>1171.3500000000001</v>
      </c>
      <c r="E15" s="122"/>
      <c r="F15" s="123"/>
      <c r="G15" s="123"/>
      <c r="H15" s="124"/>
    </row>
    <row r="16" spans="1:8" ht="12.75">
      <c r="A16" s="119">
        <v>11</v>
      </c>
      <c r="B16" s="22" t="s">
        <v>136</v>
      </c>
      <c r="C16" s="120">
        <v>2005</v>
      </c>
      <c r="D16" s="121">
        <v>1171.3500000000001</v>
      </c>
      <c r="E16" s="122"/>
      <c r="F16" s="123"/>
      <c r="G16" s="123"/>
      <c r="H16" s="124"/>
    </row>
    <row r="17" spans="1:8" ht="12.75">
      <c r="A17" s="119">
        <v>12</v>
      </c>
      <c r="B17" s="22" t="s">
        <v>137</v>
      </c>
      <c r="C17" s="120">
        <v>2005</v>
      </c>
      <c r="D17" s="121">
        <v>1330</v>
      </c>
      <c r="E17" s="122"/>
      <c r="F17" s="123"/>
      <c r="G17" s="123"/>
      <c r="H17" s="124"/>
    </row>
    <row r="18" spans="1:8" ht="12.75">
      <c r="A18" s="119">
        <v>13</v>
      </c>
      <c r="B18" s="22" t="s">
        <v>138</v>
      </c>
      <c r="C18" s="120">
        <v>2005</v>
      </c>
      <c r="D18" s="121">
        <v>545</v>
      </c>
      <c r="E18" s="122"/>
      <c r="F18" s="123"/>
      <c r="G18" s="123"/>
      <c r="H18" s="124"/>
    </row>
    <row r="19" spans="1:8" ht="12.75">
      <c r="A19" s="119">
        <v>14</v>
      </c>
      <c r="B19" s="22" t="s">
        <v>139</v>
      </c>
      <c r="C19" s="120">
        <v>2006</v>
      </c>
      <c r="D19" s="121">
        <v>659.99</v>
      </c>
      <c r="E19" s="122"/>
      <c r="F19" s="123"/>
      <c r="G19" s="123"/>
      <c r="H19" s="124"/>
    </row>
    <row r="20" spans="1:6" ht="21.75" customHeight="1">
      <c r="A20" s="119">
        <v>15</v>
      </c>
      <c r="B20" s="22" t="s">
        <v>140</v>
      </c>
      <c r="C20" s="120">
        <v>2006</v>
      </c>
      <c r="D20" s="121">
        <v>1229.76</v>
      </c>
      <c r="E20" s="122" t="s">
        <v>141</v>
      </c>
      <c r="F20" s="123"/>
    </row>
    <row r="21" spans="1:6" ht="12.75">
      <c r="A21" s="119">
        <v>16</v>
      </c>
      <c r="B21" s="22" t="s">
        <v>142</v>
      </c>
      <c r="C21" s="120">
        <v>2006</v>
      </c>
      <c r="D21" s="121">
        <v>3172</v>
      </c>
      <c r="E21" s="122" t="s">
        <v>141</v>
      </c>
      <c r="F21" s="123"/>
    </row>
    <row r="22" spans="1:6" ht="15.75" customHeight="1">
      <c r="A22" s="119">
        <v>17</v>
      </c>
      <c r="B22" s="22" t="s">
        <v>143</v>
      </c>
      <c r="C22" s="120">
        <v>2006</v>
      </c>
      <c r="D22" s="121">
        <v>3172</v>
      </c>
      <c r="E22" s="122" t="s">
        <v>141</v>
      </c>
      <c r="F22" s="123"/>
    </row>
    <row r="23" spans="1:6" ht="12.75">
      <c r="A23" s="119">
        <v>18</v>
      </c>
      <c r="B23" s="22" t="s">
        <v>143</v>
      </c>
      <c r="C23" s="120">
        <v>2006</v>
      </c>
      <c r="D23" s="121">
        <v>2696.2</v>
      </c>
      <c r="E23" s="122" t="s">
        <v>141</v>
      </c>
      <c r="F23" s="123"/>
    </row>
    <row r="24" spans="1:6" ht="12.75">
      <c r="A24" s="119">
        <v>19</v>
      </c>
      <c r="B24" s="22" t="s">
        <v>143</v>
      </c>
      <c r="C24" s="120">
        <v>2006</v>
      </c>
      <c r="D24" s="121">
        <v>3208.6</v>
      </c>
      <c r="E24" s="122" t="s">
        <v>144</v>
      </c>
      <c r="F24" s="123"/>
    </row>
    <row r="25" spans="1:8" ht="12.75">
      <c r="A25" s="119">
        <v>20</v>
      </c>
      <c r="B25" s="22" t="s">
        <v>145</v>
      </c>
      <c r="C25" s="120">
        <v>2006</v>
      </c>
      <c r="D25" s="121">
        <v>3208.6</v>
      </c>
      <c r="E25" s="122" t="s">
        <v>146</v>
      </c>
      <c r="F25" s="123"/>
      <c r="G25" s="123"/>
      <c r="H25" s="124"/>
    </row>
    <row r="26" spans="1:8" ht="12.75">
      <c r="A26" s="119">
        <v>21</v>
      </c>
      <c r="B26" s="22" t="s">
        <v>147</v>
      </c>
      <c r="C26" s="120">
        <v>2006</v>
      </c>
      <c r="D26" s="121">
        <v>512.4</v>
      </c>
      <c r="E26" s="122"/>
      <c r="F26" s="123"/>
      <c r="G26" s="123"/>
      <c r="H26" s="124"/>
    </row>
    <row r="27" spans="1:8" ht="12.75">
      <c r="A27" s="119">
        <v>22</v>
      </c>
      <c r="B27" s="22" t="s">
        <v>148</v>
      </c>
      <c r="C27" s="120"/>
      <c r="D27" s="121">
        <v>920</v>
      </c>
      <c r="E27" s="122"/>
      <c r="F27" s="123"/>
      <c r="G27" s="123"/>
      <c r="H27" s="124"/>
    </row>
    <row r="28" spans="1:8" ht="12.75">
      <c r="A28" s="119">
        <v>23</v>
      </c>
      <c r="B28" s="22" t="s">
        <v>149</v>
      </c>
      <c r="C28" s="120"/>
      <c r="D28" s="121">
        <v>13775.44</v>
      </c>
      <c r="E28" s="122" t="s">
        <v>150</v>
      </c>
      <c r="F28" s="123"/>
      <c r="G28" s="123"/>
      <c r="H28" s="124"/>
    </row>
    <row r="29" spans="1:8" ht="12.75">
      <c r="A29" s="119">
        <v>24</v>
      </c>
      <c r="B29" s="22" t="s">
        <v>151</v>
      </c>
      <c r="C29" s="120"/>
      <c r="D29" s="121">
        <v>3429.04</v>
      </c>
      <c r="E29" s="122" t="s">
        <v>152</v>
      </c>
      <c r="F29" s="123"/>
      <c r="G29" s="123"/>
      <c r="H29" s="124"/>
    </row>
    <row r="30" spans="1:8" ht="12.75">
      <c r="A30" s="119">
        <v>25</v>
      </c>
      <c r="B30" s="22" t="s">
        <v>153</v>
      </c>
      <c r="C30" s="120"/>
      <c r="D30" s="121">
        <v>1507.12</v>
      </c>
      <c r="E30" s="122" t="s">
        <v>154</v>
      </c>
      <c r="F30" s="123"/>
      <c r="G30" s="123"/>
      <c r="H30" s="124"/>
    </row>
    <row r="31" spans="1:8" ht="12.75">
      <c r="A31" s="119">
        <v>26</v>
      </c>
      <c r="B31" s="22" t="s">
        <v>155</v>
      </c>
      <c r="C31" s="120"/>
      <c r="D31" s="121">
        <v>685.02</v>
      </c>
      <c r="E31" s="122"/>
      <c r="F31" s="123"/>
      <c r="G31" s="123"/>
      <c r="H31" s="124"/>
    </row>
    <row r="32" spans="1:8" ht="12.75">
      <c r="A32" s="119">
        <v>27</v>
      </c>
      <c r="B32" s="22" t="s">
        <v>151</v>
      </c>
      <c r="C32" s="120"/>
      <c r="D32" s="121">
        <v>3551.04</v>
      </c>
      <c r="E32" s="122" t="s">
        <v>156</v>
      </c>
      <c r="F32" s="123"/>
      <c r="G32" s="123"/>
      <c r="H32" s="124"/>
    </row>
    <row r="33" spans="1:8" ht="12.75">
      <c r="A33" s="119">
        <v>28</v>
      </c>
      <c r="B33" s="22" t="s">
        <v>157</v>
      </c>
      <c r="C33" s="120"/>
      <c r="D33" s="121">
        <v>613.66</v>
      </c>
      <c r="E33" s="122" t="s">
        <v>158</v>
      </c>
      <c r="F33" s="123"/>
      <c r="G33" s="123"/>
      <c r="H33" s="124"/>
    </row>
    <row r="34" spans="1:8" ht="12.75">
      <c r="A34" s="119">
        <v>29</v>
      </c>
      <c r="B34" s="22" t="s">
        <v>151</v>
      </c>
      <c r="C34" s="120"/>
      <c r="D34" s="121">
        <v>3551.04</v>
      </c>
      <c r="E34" s="122" t="s">
        <v>159</v>
      </c>
      <c r="F34" s="123"/>
      <c r="G34" s="123"/>
      <c r="H34" s="124"/>
    </row>
    <row r="35" spans="1:8" ht="12.75">
      <c r="A35" s="119">
        <v>30</v>
      </c>
      <c r="B35" s="22" t="s">
        <v>160</v>
      </c>
      <c r="C35" s="120"/>
      <c r="D35" s="121">
        <v>991.85</v>
      </c>
      <c r="E35" s="122"/>
      <c r="F35" s="123"/>
      <c r="G35" s="123"/>
      <c r="H35" s="124"/>
    </row>
    <row r="36" spans="1:8" ht="12.75">
      <c r="A36" s="119">
        <v>31</v>
      </c>
      <c r="B36" s="22" t="s">
        <v>161</v>
      </c>
      <c r="C36" s="120"/>
      <c r="D36" s="121">
        <v>1060.65</v>
      </c>
      <c r="E36" s="122"/>
      <c r="F36" s="123"/>
      <c r="G36" s="123"/>
      <c r="H36" s="124"/>
    </row>
    <row r="37" spans="1:8" ht="12.75">
      <c r="A37" s="119">
        <v>32</v>
      </c>
      <c r="B37" s="66" t="s">
        <v>151</v>
      </c>
      <c r="C37" s="125"/>
      <c r="D37" s="126">
        <v>3857.87</v>
      </c>
      <c r="E37" s="127" t="s">
        <v>162</v>
      </c>
      <c r="F37" s="123"/>
      <c r="G37" s="123"/>
      <c r="H37" s="124"/>
    </row>
    <row r="38" spans="1:8" ht="12.75">
      <c r="A38" s="119">
        <v>33</v>
      </c>
      <c r="B38" s="22" t="s">
        <v>163</v>
      </c>
      <c r="C38" s="120"/>
      <c r="D38" s="121">
        <v>1092.05</v>
      </c>
      <c r="E38" s="69"/>
      <c r="F38" s="123"/>
      <c r="G38" s="123"/>
      <c r="H38" s="124"/>
    </row>
    <row r="39" spans="1:8" ht="12.75">
      <c r="A39" s="119">
        <v>34</v>
      </c>
      <c r="B39" s="128" t="s">
        <v>164</v>
      </c>
      <c r="C39" s="129">
        <v>2007</v>
      </c>
      <c r="D39" s="130">
        <v>6480</v>
      </c>
      <c r="E39" s="128"/>
      <c r="F39" s="123"/>
      <c r="G39" s="123"/>
      <c r="H39" s="124"/>
    </row>
    <row r="40" spans="1:8" ht="12" customHeight="1">
      <c r="A40" s="119">
        <v>35</v>
      </c>
      <c r="B40" s="131" t="s">
        <v>165</v>
      </c>
      <c r="C40" s="128"/>
      <c r="D40" s="128"/>
      <c r="E40" s="128"/>
      <c r="F40" s="123"/>
      <c r="G40" s="123"/>
      <c r="H40" s="124"/>
    </row>
    <row r="41" spans="1:8" ht="12" customHeight="1">
      <c r="A41" s="119">
        <v>36</v>
      </c>
      <c r="B41" s="128" t="s">
        <v>166</v>
      </c>
      <c r="C41" s="129">
        <v>2007</v>
      </c>
      <c r="D41" s="130">
        <v>7808</v>
      </c>
      <c r="E41" s="128"/>
      <c r="F41" s="123"/>
      <c r="G41" s="123"/>
      <c r="H41" s="124"/>
    </row>
    <row r="42" spans="1:8" ht="24.75" customHeight="1">
      <c r="A42" s="119">
        <v>37</v>
      </c>
      <c r="B42" s="128" t="s">
        <v>167</v>
      </c>
      <c r="C42" s="129">
        <v>2007</v>
      </c>
      <c r="D42" s="130">
        <v>30192.69</v>
      </c>
      <c r="E42" s="128"/>
      <c r="F42" s="123"/>
      <c r="G42" s="123"/>
      <c r="H42" s="124"/>
    </row>
    <row r="43" spans="1:8" ht="12" customHeight="1">
      <c r="A43" s="119">
        <v>38</v>
      </c>
      <c r="B43" s="128" t="s">
        <v>168</v>
      </c>
      <c r="C43" s="129">
        <v>2007</v>
      </c>
      <c r="D43" s="130">
        <v>29566.36</v>
      </c>
      <c r="E43" s="128"/>
      <c r="F43" s="123"/>
      <c r="G43" s="123"/>
      <c r="H43" s="124"/>
    </row>
    <row r="44" spans="1:8" ht="22.5" customHeight="1">
      <c r="A44" s="119">
        <v>39</v>
      </c>
      <c r="B44" s="128" t="s">
        <v>128</v>
      </c>
      <c r="C44" s="129">
        <v>2007</v>
      </c>
      <c r="D44" s="130">
        <v>2408.28</v>
      </c>
      <c r="E44" s="128" t="s">
        <v>169</v>
      </c>
      <c r="F44" s="123"/>
      <c r="G44" s="123"/>
      <c r="H44" s="124"/>
    </row>
    <row r="45" spans="1:8" ht="12" customHeight="1">
      <c r="A45" s="119">
        <v>40</v>
      </c>
      <c r="B45" s="128" t="s">
        <v>170</v>
      </c>
      <c r="C45" s="129">
        <v>2007</v>
      </c>
      <c r="D45" s="130">
        <v>2408.28</v>
      </c>
      <c r="E45" s="128" t="s">
        <v>169</v>
      </c>
      <c r="F45" s="123"/>
      <c r="G45" s="123"/>
      <c r="H45" s="124"/>
    </row>
    <row r="46" spans="1:8" ht="12" customHeight="1">
      <c r="A46" s="119">
        <v>41</v>
      </c>
      <c r="B46" s="128" t="s">
        <v>128</v>
      </c>
      <c r="C46" s="129">
        <v>2007</v>
      </c>
      <c r="D46" s="130">
        <v>2408.28</v>
      </c>
      <c r="E46" s="128" t="s">
        <v>169</v>
      </c>
      <c r="F46" s="123"/>
      <c r="G46" s="123"/>
      <c r="H46" s="124"/>
    </row>
    <row r="47" spans="1:8" ht="12" customHeight="1">
      <c r="A47" s="119">
        <v>42</v>
      </c>
      <c r="B47" s="128" t="s">
        <v>171</v>
      </c>
      <c r="C47" s="129">
        <v>2007</v>
      </c>
      <c r="D47" s="130">
        <v>603.9</v>
      </c>
      <c r="E47" s="128"/>
      <c r="F47" s="123"/>
      <c r="G47" s="123"/>
      <c r="H47" s="124"/>
    </row>
    <row r="48" spans="1:8" ht="12" customHeight="1">
      <c r="A48" s="119">
        <v>43</v>
      </c>
      <c r="B48" s="128" t="s">
        <v>172</v>
      </c>
      <c r="C48" s="129">
        <v>2007</v>
      </c>
      <c r="D48" s="130">
        <v>549</v>
      </c>
      <c r="E48" s="128"/>
      <c r="F48" s="123"/>
      <c r="G48" s="123"/>
      <c r="H48" s="124"/>
    </row>
    <row r="49" spans="1:8" ht="12" customHeight="1">
      <c r="A49" s="119">
        <v>44</v>
      </c>
      <c r="B49" s="128" t="s">
        <v>173</v>
      </c>
      <c r="C49" s="129">
        <v>2007</v>
      </c>
      <c r="D49" s="130">
        <v>1278</v>
      </c>
      <c r="E49" s="128"/>
      <c r="F49" s="123"/>
      <c r="G49" s="123"/>
      <c r="H49" s="124"/>
    </row>
    <row r="50" spans="1:8" ht="12" customHeight="1">
      <c r="A50" s="119">
        <v>45</v>
      </c>
      <c r="B50" s="128" t="s">
        <v>174</v>
      </c>
      <c r="C50" s="129">
        <v>2007</v>
      </c>
      <c r="D50" s="130">
        <v>868</v>
      </c>
      <c r="E50" s="128"/>
      <c r="F50" s="123"/>
      <c r="G50" s="123"/>
      <c r="H50" s="124"/>
    </row>
    <row r="51" spans="1:8" ht="12" customHeight="1">
      <c r="A51" s="119">
        <v>46</v>
      </c>
      <c r="B51" s="128" t="s">
        <v>175</v>
      </c>
      <c r="C51" s="129">
        <v>2007</v>
      </c>
      <c r="D51" s="130">
        <v>2553.73</v>
      </c>
      <c r="E51" s="128"/>
      <c r="F51" s="123"/>
      <c r="G51" s="123"/>
      <c r="H51" s="124"/>
    </row>
    <row r="52" spans="1:8" ht="12" customHeight="1">
      <c r="A52" s="119">
        <v>47</v>
      </c>
      <c r="B52" s="128" t="s">
        <v>176</v>
      </c>
      <c r="C52" s="129">
        <v>2007</v>
      </c>
      <c r="D52" s="130">
        <v>1040.18</v>
      </c>
      <c r="E52" s="128"/>
      <c r="F52" s="123"/>
      <c r="G52" s="123"/>
      <c r="H52" s="124"/>
    </row>
    <row r="53" spans="1:8" ht="12" customHeight="1">
      <c r="A53" s="119">
        <v>48</v>
      </c>
      <c r="B53" s="128" t="s">
        <v>177</v>
      </c>
      <c r="C53" s="129">
        <v>2007</v>
      </c>
      <c r="D53" s="130">
        <v>586</v>
      </c>
      <c r="E53" s="128"/>
      <c r="F53" s="123"/>
      <c r="G53" s="123"/>
      <c r="H53" s="124"/>
    </row>
    <row r="54" spans="1:8" ht="12" customHeight="1">
      <c r="A54" s="119">
        <v>49</v>
      </c>
      <c r="B54" s="128" t="s">
        <v>178</v>
      </c>
      <c r="C54" s="129">
        <v>2008</v>
      </c>
      <c r="D54" s="130">
        <v>3678.3</v>
      </c>
      <c r="E54" s="128"/>
      <c r="F54" s="123"/>
      <c r="G54" s="123"/>
      <c r="H54" s="124"/>
    </row>
    <row r="55" spans="1:8" ht="12" customHeight="1">
      <c r="A55" s="119">
        <v>50</v>
      </c>
      <c r="B55" s="128" t="s">
        <v>179</v>
      </c>
      <c r="C55" s="129">
        <v>2008</v>
      </c>
      <c r="D55" s="130">
        <v>8581.8</v>
      </c>
      <c r="E55" s="128" t="s">
        <v>180</v>
      </c>
      <c r="F55" s="123"/>
      <c r="G55" s="123"/>
      <c r="H55" s="124"/>
    </row>
    <row r="56" spans="1:8" ht="12" customHeight="1">
      <c r="A56" s="119">
        <v>51</v>
      </c>
      <c r="B56" s="128" t="s">
        <v>181</v>
      </c>
      <c r="C56" s="129">
        <v>2008</v>
      </c>
      <c r="D56" s="130">
        <v>1622.6</v>
      </c>
      <c r="E56" s="128"/>
      <c r="F56" s="123"/>
      <c r="G56" s="123"/>
      <c r="H56" s="124"/>
    </row>
    <row r="57" spans="1:8" ht="12" customHeight="1">
      <c r="A57" s="119">
        <v>52</v>
      </c>
      <c r="B57" s="128" t="s">
        <v>182</v>
      </c>
      <c r="C57" s="129">
        <v>2008</v>
      </c>
      <c r="D57" s="130">
        <v>671</v>
      </c>
      <c r="E57" s="128"/>
      <c r="F57" s="123"/>
      <c r="G57" s="123"/>
      <c r="H57" s="124"/>
    </row>
    <row r="58" spans="1:8" ht="12" customHeight="1">
      <c r="A58" s="119">
        <v>53</v>
      </c>
      <c r="B58" s="128" t="s">
        <v>183</v>
      </c>
      <c r="C58" s="129">
        <v>2008</v>
      </c>
      <c r="D58" s="130">
        <v>671</v>
      </c>
      <c r="E58" s="128"/>
      <c r="F58" s="123"/>
      <c r="G58" s="123"/>
      <c r="H58" s="124"/>
    </row>
    <row r="59" spans="1:8" ht="12" customHeight="1">
      <c r="A59" s="119">
        <v>54</v>
      </c>
      <c r="B59" s="128" t="s">
        <v>184</v>
      </c>
      <c r="C59" s="129">
        <v>2008</v>
      </c>
      <c r="D59" s="130">
        <v>3159.8</v>
      </c>
      <c r="E59" s="128" t="s">
        <v>185</v>
      </c>
      <c r="F59" s="123"/>
      <c r="G59" s="123"/>
      <c r="H59" s="124"/>
    </row>
    <row r="60" spans="1:8" ht="12" customHeight="1">
      <c r="A60" s="119">
        <v>55</v>
      </c>
      <c r="B60" s="128" t="s">
        <v>184</v>
      </c>
      <c r="C60" s="129">
        <v>2008</v>
      </c>
      <c r="D60" s="130">
        <v>3159.8</v>
      </c>
      <c r="E60" s="128" t="s">
        <v>186</v>
      </c>
      <c r="F60" s="123"/>
      <c r="G60" s="123"/>
      <c r="H60" s="124"/>
    </row>
    <row r="61" spans="1:8" ht="12" customHeight="1">
      <c r="A61" s="119">
        <v>56</v>
      </c>
      <c r="B61" s="128" t="s">
        <v>184</v>
      </c>
      <c r="C61" s="129">
        <v>2008</v>
      </c>
      <c r="D61" s="130">
        <v>3159.8</v>
      </c>
      <c r="E61" s="128" t="s">
        <v>187</v>
      </c>
      <c r="F61" s="123"/>
      <c r="G61" s="123"/>
      <c r="H61" s="124"/>
    </row>
    <row r="62" spans="1:8" ht="12" customHeight="1">
      <c r="A62" s="119">
        <v>57</v>
      </c>
      <c r="B62" s="128" t="s">
        <v>188</v>
      </c>
      <c r="C62" s="129">
        <v>2008</v>
      </c>
      <c r="D62" s="130">
        <v>3159.8</v>
      </c>
      <c r="E62" s="128" t="s">
        <v>189</v>
      </c>
      <c r="F62" s="123"/>
      <c r="G62" s="123"/>
      <c r="H62" s="124"/>
    </row>
    <row r="63" spans="1:8" ht="12" customHeight="1">
      <c r="A63" s="119">
        <v>58</v>
      </c>
      <c r="B63" s="128" t="s">
        <v>190</v>
      </c>
      <c r="C63" s="129">
        <v>2008</v>
      </c>
      <c r="D63" s="130">
        <v>3159.8</v>
      </c>
      <c r="E63" s="128" t="s">
        <v>191</v>
      </c>
      <c r="F63" s="123"/>
      <c r="G63" s="123"/>
      <c r="H63" s="124"/>
    </row>
    <row r="64" spans="1:8" ht="12" customHeight="1">
      <c r="A64" s="119">
        <v>59</v>
      </c>
      <c r="B64" s="128" t="s">
        <v>190</v>
      </c>
      <c r="C64" s="129">
        <v>2008</v>
      </c>
      <c r="D64" s="130">
        <v>3159.8</v>
      </c>
      <c r="E64" s="128" t="s">
        <v>192</v>
      </c>
      <c r="F64" s="123"/>
      <c r="G64" s="123"/>
      <c r="H64" s="124"/>
    </row>
    <row r="65" spans="1:8" ht="12" customHeight="1">
      <c r="A65" s="119">
        <v>60</v>
      </c>
      <c r="B65" s="128" t="s">
        <v>190</v>
      </c>
      <c r="C65" s="129">
        <v>2008</v>
      </c>
      <c r="D65" s="130">
        <v>3159.8</v>
      </c>
      <c r="E65" s="128" t="s">
        <v>193</v>
      </c>
      <c r="F65" s="123"/>
      <c r="G65" s="123"/>
      <c r="H65" s="124"/>
    </row>
    <row r="66" spans="1:8" ht="12" customHeight="1">
      <c r="A66" s="119">
        <v>61</v>
      </c>
      <c r="B66" s="128" t="s">
        <v>190</v>
      </c>
      <c r="C66" s="129">
        <v>2008</v>
      </c>
      <c r="D66" s="130">
        <v>3159.8</v>
      </c>
      <c r="E66" s="128" t="s">
        <v>194</v>
      </c>
      <c r="F66" s="123"/>
      <c r="G66" s="123"/>
      <c r="H66" s="124"/>
    </row>
    <row r="67" spans="1:8" ht="12" customHeight="1">
      <c r="A67" s="119">
        <v>62</v>
      </c>
      <c r="B67" s="128" t="s">
        <v>190</v>
      </c>
      <c r="C67" s="129">
        <v>2008</v>
      </c>
      <c r="D67" s="130">
        <v>3159.8</v>
      </c>
      <c r="E67" s="128" t="s">
        <v>195</v>
      </c>
      <c r="F67" s="123"/>
      <c r="G67" s="123"/>
      <c r="H67" s="124"/>
    </row>
    <row r="68" spans="1:8" ht="12" customHeight="1">
      <c r="A68" s="119">
        <v>63</v>
      </c>
      <c r="B68" s="128" t="s">
        <v>190</v>
      </c>
      <c r="C68" s="129">
        <v>2008</v>
      </c>
      <c r="D68" s="130">
        <v>3159.8</v>
      </c>
      <c r="E68" s="128" t="s">
        <v>196</v>
      </c>
      <c r="F68" s="123"/>
      <c r="G68" s="123"/>
      <c r="H68" s="124"/>
    </row>
    <row r="69" spans="1:8" ht="12" customHeight="1">
      <c r="A69" s="119">
        <v>64</v>
      </c>
      <c r="B69" s="128" t="s">
        <v>190</v>
      </c>
      <c r="C69" s="129">
        <v>2008</v>
      </c>
      <c r="D69" s="130">
        <v>3501.4</v>
      </c>
      <c r="E69" s="128" t="s">
        <v>197</v>
      </c>
      <c r="F69" s="123"/>
      <c r="G69" s="123"/>
      <c r="H69" s="124"/>
    </row>
    <row r="70" spans="1:8" ht="12" customHeight="1">
      <c r="A70" s="119">
        <v>65</v>
      </c>
      <c r="B70" s="128" t="s">
        <v>190</v>
      </c>
      <c r="C70" s="129">
        <v>2008</v>
      </c>
      <c r="D70" s="130">
        <v>3501.4</v>
      </c>
      <c r="E70" s="128" t="s">
        <v>198</v>
      </c>
      <c r="F70" s="123"/>
      <c r="G70" s="123"/>
      <c r="H70" s="124"/>
    </row>
    <row r="71" spans="1:8" ht="12" customHeight="1">
      <c r="A71" s="119">
        <v>66</v>
      </c>
      <c r="B71" s="128" t="s">
        <v>199</v>
      </c>
      <c r="C71" s="129">
        <v>2008</v>
      </c>
      <c r="D71" s="130">
        <v>3380</v>
      </c>
      <c r="E71" s="128"/>
      <c r="F71" s="123"/>
      <c r="G71" s="123"/>
      <c r="H71" s="124"/>
    </row>
    <row r="72" spans="1:8" ht="12" customHeight="1">
      <c r="A72" s="119">
        <v>67</v>
      </c>
      <c r="B72" s="128" t="s">
        <v>200</v>
      </c>
      <c r="C72" s="129">
        <v>2008</v>
      </c>
      <c r="D72" s="130">
        <v>624.99</v>
      </c>
      <c r="E72" s="128"/>
      <c r="F72" s="123"/>
      <c r="G72" s="123"/>
      <c r="H72" s="124"/>
    </row>
    <row r="73" spans="1:8" ht="12" customHeight="1">
      <c r="A73" s="119">
        <v>68</v>
      </c>
      <c r="B73" s="128" t="s">
        <v>201</v>
      </c>
      <c r="C73" s="129">
        <v>2008</v>
      </c>
      <c r="D73" s="130">
        <v>664.9</v>
      </c>
      <c r="E73" s="128"/>
      <c r="F73" s="123"/>
      <c r="G73" s="123"/>
      <c r="H73" s="124"/>
    </row>
    <row r="74" spans="1:8" ht="12" customHeight="1">
      <c r="A74" s="119">
        <v>69</v>
      </c>
      <c r="B74" s="128" t="s">
        <v>202</v>
      </c>
      <c r="C74" s="129">
        <v>2008</v>
      </c>
      <c r="D74" s="130">
        <v>3062.2</v>
      </c>
      <c r="E74" s="128" t="s">
        <v>203</v>
      </c>
      <c r="F74" s="123"/>
      <c r="G74" s="123"/>
      <c r="H74" s="124"/>
    </row>
    <row r="75" spans="1:8" ht="12" customHeight="1">
      <c r="A75" s="119">
        <v>70</v>
      </c>
      <c r="B75" s="128" t="s">
        <v>202</v>
      </c>
      <c r="C75" s="129">
        <v>2008</v>
      </c>
      <c r="D75" s="130">
        <v>2824.3</v>
      </c>
      <c r="E75" s="128" t="s">
        <v>204</v>
      </c>
      <c r="F75" s="123"/>
      <c r="G75" s="123"/>
      <c r="H75" s="124"/>
    </row>
    <row r="76" spans="1:8" ht="12" customHeight="1">
      <c r="A76" s="119">
        <v>71</v>
      </c>
      <c r="B76" s="128" t="s">
        <v>184</v>
      </c>
      <c r="C76" s="129">
        <v>2008</v>
      </c>
      <c r="D76" s="130">
        <v>3662.5</v>
      </c>
      <c r="E76" s="128" t="s">
        <v>205</v>
      </c>
      <c r="F76" s="123"/>
      <c r="G76" s="123"/>
      <c r="H76" s="124"/>
    </row>
    <row r="77" spans="1:8" ht="12" customHeight="1">
      <c r="A77" s="119">
        <v>72</v>
      </c>
      <c r="B77" s="128" t="s">
        <v>206</v>
      </c>
      <c r="C77" s="129">
        <v>2008</v>
      </c>
      <c r="D77" s="130">
        <v>2043.5</v>
      </c>
      <c r="E77" s="128" t="s">
        <v>207</v>
      </c>
      <c r="F77" s="123"/>
      <c r="G77" s="123"/>
      <c r="H77" s="124"/>
    </row>
    <row r="78" spans="1:8" ht="12" customHeight="1">
      <c r="A78" s="119">
        <v>73</v>
      </c>
      <c r="B78" s="128" t="s">
        <v>208</v>
      </c>
      <c r="C78" s="129">
        <v>2008</v>
      </c>
      <c r="D78" s="130">
        <v>780</v>
      </c>
      <c r="E78" s="128"/>
      <c r="F78" s="123"/>
      <c r="G78" s="123"/>
      <c r="H78" s="124"/>
    </row>
    <row r="79" spans="1:8" ht="12" customHeight="1">
      <c r="A79" s="119">
        <v>74</v>
      </c>
      <c r="B79" s="128" t="s">
        <v>209</v>
      </c>
      <c r="C79" s="129">
        <v>2008</v>
      </c>
      <c r="D79" s="130">
        <v>5826.72</v>
      </c>
      <c r="E79" s="128"/>
      <c r="F79" s="123"/>
      <c r="G79" s="123"/>
      <c r="H79" s="124"/>
    </row>
    <row r="80" spans="1:8" ht="12" customHeight="1">
      <c r="A80" s="119">
        <v>75</v>
      </c>
      <c r="B80" s="128" t="s">
        <v>140</v>
      </c>
      <c r="C80" s="129">
        <v>2008</v>
      </c>
      <c r="D80" s="130">
        <v>971.12</v>
      </c>
      <c r="E80" s="128"/>
      <c r="F80" s="123"/>
      <c r="G80" s="123"/>
      <c r="H80" s="124"/>
    </row>
    <row r="81" spans="1:8" ht="12" customHeight="1">
      <c r="A81" s="119">
        <v>76</v>
      </c>
      <c r="B81" s="128" t="s">
        <v>210</v>
      </c>
      <c r="C81" s="129">
        <v>2008</v>
      </c>
      <c r="D81" s="130">
        <v>1464</v>
      </c>
      <c r="E81" s="128"/>
      <c r="F81" s="123"/>
      <c r="G81" s="123"/>
      <c r="H81" s="124"/>
    </row>
    <row r="82" spans="1:8" ht="12" customHeight="1">
      <c r="A82" s="119">
        <v>77</v>
      </c>
      <c r="B82" s="128" t="s">
        <v>211</v>
      </c>
      <c r="C82" s="129">
        <v>2008</v>
      </c>
      <c r="D82" s="130">
        <v>927.2</v>
      </c>
      <c r="E82" s="128"/>
      <c r="F82" s="123"/>
      <c r="G82" s="123"/>
      <c r="H82" s="124"/>
    </row>
    <row r="83" spans="1:8" ht="12" customHeight="1">
      <c r="A83" s="119">
        <v>78</v>
      </c>
      <c r="B83" s="128" t="s">
        <v>212</v>
      </c>
      <c r="C83" s="129">
        <v>2008</v>
      </c>
      <c r="D83" s="130">
        <v>442.86</v>
      </c>
      <c r="E83" s="128"/>
      <c r="F83" s="123"/>
      <c r="G83" s="123"/>
      <c r="H83" s="124"/>
    </row>
    <row r="84" spans="1:8" ht="12" customHeight="1">
      <c r="A84" s="119">
        <v>79</v>
      </c>
      <c r="B84" s="128" t="s">
        <v>213</v>
      </c>
      <c r="C84" s="129">
        <v>2008</v>
      </c>
      <c r="D84" s="130">
        <v>610</v>
      </c>
      <c r="E84" s="128"/>
      <c r="F84" s="123"/>
      <c r="G84" s="123"/>
      <c r="H84" s="124"/>
    </row>
    <row r="85" spans="1:8" ht="12" customHeight="1">
      <c r="A85" s="119">
        <v>80</v>
      </c>
      <c r="B85" s="128" t="s">
        <v>214</v>
      </c>
      <c r="C85" s="129">
        <v>2008</v>
      </c>
      <c r="D85" s="130">
        <v>7686</v>
      </c>
      <c r="E85" s="128"/>
      <c r="F85" s="123"/>
      <c r="G85" s="123"/>
      <c r="H85" s="124"/>
    </row>
    <row r="86" spans="1:8" ht="12" customHeight="1">
      <c r="A86" s="119">
        <v>81</v>
      </c>
      <c r="B86" s="128" t="s">
        <v>215</v>
      </c>
      <c r="C86" s="129">
        <v>2008</v>
      </c>
      <c r="D86" s="130">
        <v>21655</v>
      </c>
      <c r="E86" s="128"/>
      <c r="F86" s="123"/>
      <c r="G86" s="123"/>
      <c r="H86" s="124"/>
    </row>
    <row r="87" spans="1:8" ht="12" customHeight="1">
      <c r="A87" s="119">
        <v>82</v>
      </c>
      <c r="B87" s="128" t="s">
        <v>216</v>
      </c>
      <c r="C87" s="129">
        <v>2008</v>
      </c>
      <c r="D87" s="130">
        <v>13529.8</v>
      </c>
      <c r="E87" s="128"/>
      <c r="F87" s="123"/>
      <c r="G87" s="123"/>
      <c r="H87" s="124"/>
    </row>
    <row r="88" spans="1:8" ht="12" customHeight="1">
      <c r="A88" s="119">
        <v>83</v>
      </c>
      <c r="B88" s="128" t="s">
        <v>217</v>
      </c>
      <c r="C88" s="129">
        <v>2008</v>
      </c>
      <c r="D88" s="130">
        <v>2985.34</v>
      </c>
      <c r="E88" s="128"/>
      <c r="F88" s="123"/>
      <c r="G88" s="123"/>
      <c r="H88" s="124"/>
    </row>
    <row r="89" spans="1:8" ht="12" customHeight="1">
      <c r="A89" s="119">
        <v>84</v>
      </c>
      <c r="B89" s="128" t="s">
        <v>218</v>
      </c>
      <c r="C89" s="129">
        <v>2008</v>
      </c>
      <c r="D89" s="130">
        <v>3064.42</v>
      </c>
      <c r="E89" s="129" t="s">
        <v>219</v>
      </c>
      <c r="F89" s="123"/>
      <c r="G89" s="123"/>
      <c r="H89" s="124"/>
    </row>
    <row r="90" spans="1:8" ht="12" customHeight="1">
      <c r="A90" s="119">
        <v>85</v>
      </c>
      <c r="B90" s="128" t="s">
        <v>220</v>
      </c>
      <c r="C90" s="129">
        <v>2008</v>
      </c>
      <c r="D90" s="130">
        <v>282.6</v>
      </c>
      <c r="E90" s="128"/>
      <c r="F90" s="123"/>
      <c r="G90" s="123"/>
      <c r="H90" s="124"/>
    </row>
    <row r="91" spans="1:8" ht="12" customHeight="1">
      <c r="A91" s="119">
        <v>86</v>
      </c>
      <c r="B91" s="128" t="s">
        <v>221</v>
      </c>
      <c r="C91" s="129">
        <v>2008</v>
      </c>
      <c r="D91" s="130">
        <v>610</v>
      </c>
      <c r="E91" s="128"/>
      <c r="F91" s="123"/>
      <c r="G91" s="123"/>
      <c r="H91" s="124"/>
    </row>
    <row r="92" spans="1:8" ht="12" customHeight="1">
      <c r="A92" s="119">
        <v>87</v>
      </c>
      <c r="B92" s="128" t="s">
        <v>222</v>
      </c>
      <c r="C92" s="129">
        <v>2008</v>
      </c>
      <c r="D92" s="130">
        <v>726.51</v>
      </c>
      <c r="E92" s="128"/>
      <c r="F92" s="123"/>
      <c r="G92" s="123"/>
      <c r="H92" s="124"/>
    </row>
    <row r="93" spans="1:8" ht="12" customHeight="1">
      <c r="A93" s="119">
        <v>88</v>
      </c>
      <c r="B93" s="128" t="s">
        <v>220</v>
      </c>
      <c r="C93" s="129">
        <v>2008</v>
      </c>
      <c r="D93" s="130">
        <v>726.51</v>
      </c>
      <c r="E93" s="128"/>
      <c r="F93" s="123"/>
      <c r="G93" s="123"/>
      <c r="H93" s="124"/>
    </row>
    <row r="94" spans="1:8" ht="12" customHeight="1">
      <c r="A94" s="119">
        <v>89</v>
      </c>
      <c r="B94" s="128" t="s">
        <v>210</v>
      </c>
      <c r="C94" s="129">
        <v>2008</v>
      </c>
      <c r="D94" s="130">
        <v>1464</v>
      </c>
      <c r="E94" s="128"/>
      <c r="F94" s="123"/>
      <c r="G94" s="123"/>
      <c r="H94" s="124"/>
    </row>
    <row r="95" spans="1:8" ht="12" customHeight="1">
      <c r="A95" s="119">
        <v>90</v>
      </c>
      <c r="B95" s="128" t="s">
        <v>210</v>
      </c>
      <c r="C95" s="129">
        <v>2008</v>
      </c>
      <c r="D95" s="130">
        <v>1464</v>
      </c>
      <c r="E95" s="128"/>
      <c r="F95" s="123"/>
      <c r="G95" s="123"/>
      <c r="H95" s="124"/>
    </row>
    <row r="96" spans="1:8" ht="12" customHeight="1">
      <c r="A96" s="119">
        <v>91</v>
      </c>
      <c r="B96" s="128" t="s">
        <v>223</v>
      </c>
      <c r="C96" s="129">
        <v>2008</v>
      </c>
      <c r="D96" s="130">
        <v>1891</v>
      </c>
      <c r="E96" s="128"/>
      <c r="F96" s="123"/>
      <c r="G96" s="123"/>
      <c r="H96" s="124"/>
    </row>
    <row r="97" spans="1:8" ht="12" customHeight="1">
      <c r="A97" s="119">
        <v>92</v>
      </c>
      <c r="B97" s="128" t="s">
        <v>224</v>
      </c>
      <c r="C97" s="129">
        <v>2008</v>
      </c>
      <c r="D97" s="130">
        <v>1146.8</v>
      </c>
      <c r="E97" s="128"/>
      <c r="F97" s="123"/>
      <c r="G97" s="123"/>
      <c r="H97" s="124"/>
    </row>
    <row r="98" spans="1:8" ht="12" customHeight="1">
      <c r="A98" s="119">
        <v>93</v>
      </c>
      <c r="B98" s="128" t="s">
        <v>225</v>
      </c>
      <c r="C98" s="129">
        <v>2008</v>
      </c>
      <c r="D98" s="130">
        <v>7530.86</v>
      </c>
      <c r="E98" s="128"/>
      <c r="F98" s="123"/>
      <c r="G98" s="123"/>
      <c r="H98" s="124"/>
    </row>
    <row r="99" spans="1:8" ht="12" customHeight="1">
      <c r="A99" s="119">
        <v>94</v>
      </c>
      <c r="B99" s="128" t="s">
        <v>210</v>
      </c>
      <c r="C99" s="129">
        <v>2008</v>
      </c>
      <c r="D99" s="130">
        <v>3442.89</v>
      </c>
      <c r="E99" s="128"/>
      <c r="F99" s="123"/>
      <c r="G99" s="123"/>
      <c r="H99" s="124"/>
    </row>
    <row r="100" spans="1:8" ht="12" customHeight="1">
      <c r="A100" s="119">
        <v>95</v>
      </c>
      <c r="B100" s="128" t="s">
        <v>226</v>
      </c>
      <c r="C100" s="129">
        <v>2008</v>
      </c>
      <c r="D100" s="130">
        <v>1126.1100000000001</v>
      </c>
      <c r="E100" s="128"/>
      <c r="F100" s="123"/>
      <c r="G100" s="123"/>
      <c r="H100" s="124"/>
    </row>
    <row r="101" spans="1:8" ht="12" customHeight="1">
      <c r="A101" s="132"/>
      <c r="B101" s="128"/>
      <c r="C101" s="133" t="s">
        <v>227</v>
      </c>
      <c r="D101" s="134">
        <f>SUM(D41:D100)</f>
        <v>232712.33000000002</v>
      </c>
      <c r="E101" s="128"/>
      <c r="F101" s="123"/>
      <c r="G101" s="123"/>
      <c r="H101" s="124"/>
    </row>
    <row r="102" spans="1:8" ht="11.25" customHeight="1">
      <c r="A102" s="135"/>
      <c r="B102" s="136" t="s">
        <v>228</v>
      </c>
      <c r="C102" s="137"/>
      <c r="D102" s="138"/>
      <c r="E102" s="139"/>
      <c r="F102" s="123"/>
      <c r="G102" s="123"/>
      <c r="H102" s="124"/>
    </row>
    <row r="103" spans="1:8" ht="12.75" customHeight="1">
      <c r="A103" s="140">
        <v>1</v>
      </c>
      <c r="B103" s="66" t="s">
        <v>229</v>
      </c>
      <c r="C103" s="125">
        <v>2004</v>
      </c>
      <c r="D103" s="126">
        <v>4490</v>
      </c>
      <c r="E103" s="80"/>
      <c r="F103" s="123"/>
      <c r="G103" s="123"/>
      <c r="H103" s="124"/>
    </row>
    <row r="104" spans="1:8" ht="12.75" customHeight="1">
      <c r="A104" s="141">
        <v>2</v>
      </c>
      <c r="B104" s="22" t="s">
        <v>230</v>
      </c>
      <c r="C104" s="120">
        <v>2004</v>
      </c>
      <c r="D104" s="121">
        <v>4652</v>
      </c>
      <c r="E104" s="69"/>
      <c r="F104" s="123"/>
      <c r="G104" s="123"/>
      <c r="H104" s="124"/>
    </row>
    <row r="105" spans="1:8" ht="12.75" customHeight="1">
      <c r="A105" s="141">
        <v>3</v>
      </c>
      <c r="B105" s="128" t="s">
        <v>231</v>
      </c>
      <c r="C105" s="129">
        <v>2007</v>
      </c>
      <c r="D105" s="142">
        <v>4105</v>
      </c>
      <c r="E105" s="69"/>
      <c r="F105" s="123"/>
      <c r="G105" s="123"/>
      <c r="H105" s="124"/>
    </row>
    <row r="106" spans="1:8" ht="12.75" customHeight="1">
      <c r="A106" s="141">
        <v>4</v>
      </c>
      <c r="B106" s="22" t="s">
        <v>232</v>
      </c>
      <c r="C106" s="120">
        <v>2004</v>
      </c>
      <c r="D106" s="121">
        <v>1950</v>
      </c>
      <c r="E106" s="69"/>
      <c r="F106" s="123"/>
      <c r="G106" s="123"/>
      <c r="H106" s="124"/>
    </row>
    <row r="107" spans="1:8" ht="12.75" customHeight="1">
      <c r="A107" s="141"/>
      <c r="B107" s="22"/>
      <c r="C107" s="143" t="s">
        <v>227</v>
      </c>
      <c r="D107" s="144">
        <f>SUM(D103:D106)</f>
        <v>15197</v>
      </c>
      <c r="E107" s="69"/>
      <c r="F107" s="123"/>
      <c r="G107" s="123"/>
      <c r="H107" s="124"/>
    </row>
    <row r="108" spans="1:8" ht="12.75" customHeight="1">
      <c r="A108" s="145"/>
      <c r="B108" s="146" t="s">
        <v>233</v>
      </c>
      <c r="C108" s="147"/>
      <c r="D108" s="148"/>
      <c r="E108" s="149"/>
      <c r="F108" s="123"/>
      <c r="G108" s="123"/>
      <c r="H108" s="124"/>
    </row>
    <row r="109" spans="1:8" ht="12.75" customHeight="1">
      <c r="A109" s="141">
        <v>1</v>
      </c>
      <c r="B109" s="150" t="s">
        <v>234</v>
      </c>
      <c r="C109" s="151">
        <v>2000</v>
      </c>
      <c r="D109" s="152">
        <v>2640</v>
      </c>
      <c r="E109" s="153"/>
      <c r="F109" s="123"/>
      <c r="G109" s="123"/>
      <c r="H109" s="124"/>
    </row>
    <row r="110" spans="1:8" ht="12.75" customHeight="1">
      <c r="A110" s="141">
        <v>2</v>
      </c>
      <c r="B110" s="150" t="s">
        <v>235</v>
      </c>
      <c r="C110" s="151">
        <v>2000</v>
      </c>
      <c r="D110" s="152">
        <v>2893</v>
      </c>
      <c r="E110" s="153" t="s">
        <v>236</v>
      </c>
      <c r="F110" s="123"/>
      <c r="G110" s="123"/>
      <c r="H110" s="124"/>
    </row>
    <row r="111" spans="1:8" ht="12.75" customHeight="1">
      <c r="A111" s="141">
        <v>3</v>
      </c>
      <c r="B111" s="150" t="s">
        <v>237</v>
      </c>
      <c r="C111" s="151">
        <v>2000</v>
      </c>
      <c r="D111" s="152">
        <v>1174.32</v>
      </c>
      <c r="E111" s="153"/>
      <c r="F111" s="123"/>
      <c r="G111" s="123"/>
      <c r="H111" s="124"/>
    </row>
    <row r="112" spans="1:8" ht="12.75" customHeight="1">
      <c r="A112" s="141">
        <v>4</v>
      </c>
      <c r="B112" s="150" t="s">
        <v>238</v>
      </c>
      <c r="C112" s="151">
        <v>2001</v>
      </c>
      <c r="D112" s="152">
        <v>1500.6</v>
      </c>
      <c r="E112" s="153"/>
      <c r="F112" s="123"/>
      <c r="G112" s="123"/>
      <c r="H112" s="124"/>
    </row>
    <row r="113" spans="1:8" ht="12.75" customHeight="1">
      <c r="A113" s="141">
        <v>5</v>
      </c>
      <c r="B113" s="150" t="s">
        <v>239</v>
      </c>
      <c r="C113" s="151">
        <v>2001</v>
      </c>
      <c r="D113" s="152">
        <v>496.34</v>
      </c>
      <c r="E113" s="153"/>
      <c r="F113" s="123"/>
      <c r="G113" s="123"/>
      <c r="H113" s="124"/>
    </row>
    <row r="114" spans="1:8" ht="12.75" customHeight="1">
      <c r="A114" s="141">
        <v>6</v>
      </c>
      <c r="B114" s="150" t="s">
        <v>240</v>
      </c>
      <c r="C114" s="151">
        <v>2002</v>
      </c>
      <c r="D114" s="152">
        <v>5546.59</v>
      </c>
      <c r="E114" s="153"/>
      <c r="F114" s="123"/>
      <c r="G114" s="123"/>
      <c r="H114" s="124"/>
    </row>
    <row r="115" spans="1:8" ht="12.75" customHeight="1">
      <c r="A115" s="141">
        <v>7</v>
      </c>
      <c r="B115" s="150" t="s">
        <v>241</v>
      </c>
      <c r="C115" s="151">
        <v>2000</v>
      </c>
      <c r="D115" s="152">
        <v>976</v>
      </c>
      <c r="E115" s="153"/>
      <c r="F115" s="123"/>
      <c r="G115" s="123"/>
      <c r="H115" s="124"/>
    </row>
    <row r="116" spans="1:8" ht="12.75" customHeight="1">
      <c r="A116" s="141">
        <v>8</v>
      </c>
      <c r="B116" s="150" t="s">
        <v>242</v>
      </c>
      <c r="C116" s="151">
        <v>2002</v>
      </c>
      <c r="D116" s="152">
        <v>4200</v>
      </c>
      <c r="E116" s="153"/>
      <c r="F116" s="123"/>
      <c r="G116" s="123"/>
      <c r="H116" s="124"/>
    </row>
    <row r="117" spans="1:8" ht="12.75" customHeight="1">
      <c r="A117" s="141">
        <v>10</v>
      </c>
      <c r="B117" s="150" t="s">
        <v>243</v>
      </c>
      <c r="C117" s="151">
        <v>2002</v>
      </c>
      <c r="D117" s="152">
        <v>3782</v>
      </c>
      <c r="E117" s="153"/>
      <c r="F117" s="123"/>
      <c r="G117" s="123"/>
      <c r="H117" s="124"/>
    </row>
    <row r="118" spans="1:8" ht="12.75" customHeight="1">
      <c r="A118" s="141">
        <v>11</v>
      </c>
      <c r="B118" s="150" t="s">
        <v>244</v>
      </c>
      <c r="C118" s="151">
        <v>2002</v>
      </c>
      <c r="D118" s="152">
        <v>1342</v>
      </c>
      <c r="E118" s="153"/>
      <c r="F118" s="123"/>
      <c r="G118" s="123"/>
      <c r="H118" s="124"/>
    </row>
    <row r="119" spans="1:8" ht="12.75" customHeight="1">
      <c r="A119" s="141">
        <v>12</v>
      </c>
      <c r="B119" s="150" t="s">
        <v>245</v>
      </c>
      <c r="C119" s="151">
        <v>2002</v>
      </c>
      <c r="D119" s="152">
        <v>1586</v>
      </c>
      <c r="E119" s="153"/>
      <c r="F119" s="123"/>
      <c r="G119" s="123"/>
      <c r="H119" s="124"/>
    </row>
    <row r="120" spans="1:8" ht="12.75" customHeight="1">
      <c r="A120" s="141">
        <v>13</v>
      </c>
      <c r="B120" s="150" t="s">
        <v>246</v>
      </c>
      <c r="C120" s="151">
        <v>2002</v>
      </c>
      <c r="D120" s="152">
        <v>4880</v>
      </c>
      <c r="E120" s="153"/>
      <c r="F120" s="123"/>
      <c r="G120" s="123"/>
      <c r="H120" s="124"/>
    </row>
    <row r="121" spans="1:8" ht="12.75" customHeight="1">
      <c r="A121" s="141">
        <v>14</v>
      </c>
      <c r="B121" s="150" t="s">
        <v>247</v>
      </c>
      <c r="C121" s="151">
        <v>2002</v>
      </c>
      <c r="D121" s="152">
        <v>2928</v>
      </c>
      <c r="E121" s="153"/>
      <c r="F121" s="123"/>
      <c r="G121" s="123"/>
      <c r="H121" s="124"/>
    </row>
    <row r="122" spans="1:8" ht="12.75" customHeight="1">
      <c r="A122" s="141">
        <v>15</v>
      </c>
      <c r="B122" s="150" t="s">
        <v>248</v>
      </c>
      <c r="C122" s="151">
        <v>2002</v>
      </c>
      <c r="D122" s="152">
        <v>475</v>
      </c>
      <c r="E122" s="153"/>
      <c r="F122" s="123"/>
      <c r="G122" s="123"/>
      <c r="H122" s="124"/>
    </row>
    <row r="123" spans="1:8" ht="12.75" customHeight="1">
      <c r="A123" s="141">
        <v>16</v>
      </c>
      <c r="B123" s="154" t="s">
        <v>249</v>
      </c>
      <c r="C123" s="151">
        <v>2002</v>
      </c>
      <c r="D123" s="152">
        <v>622</v>
      </c>
      <c r="E123" s="153"/>
      <c r="F123" s="123"/>
      <c r="G123" s="123"/>
      <c r="H123" s="124"/>
    </row>
    <row r="124" spans="1:8" ht="12.75" customHeight="1">
      <c r="A124" s="141">
        <v>17</v>
      </c>
      <c r="B124" s="150" t="s">
        <v>250</v>
      </c>
      <c r="C124" s="151">
        <v>2003</v>
      </c>
      <c r="D124" s="152">
        <v>3538</v>
      </c>
      <c r="E124" s="153"/>
      <c r="F124" s="123"/>
      <c r="G124" s="123"/>
      <c r="H124" s="124"/>
    </row>
    <row r="125" spans="1:8" ht="12.75" customHeight="1">
      <c r="A125" s="141">
        <v>18</v>
      </c>
      <c r="B125" s="150" t="s">
        <v>251</v>
      </c>
      <c r="C125" s="151">
        <v>2003</v>
      </c>
      <c r="D125" s="152">
        <v>2119</v>
      </c>
      <c r="E125" s="153" t="s">
        <v>252</v>
      </c>
      <c r="F125" s="123"/>
      <c r="G125" s="123"/>
      <c r="H125" s="124"/>
    </row>
    <row r="126" spans="1:8" ht="12.75" customHeight="1">
      <c r="A126" s="141">
        <v>19</v>
      </c>
      <c r="B126" s="150" t="s">
        <v>253</v>
      </c>
      <c r="C126" s="151">
        <v>2003</v>
      </c>
      <c r="D126" s="152">
        <v>420</v>
      </c>
      <c r="E126" s="153"/>
      <c r="F126" s="123"/>
      <c r="G126" s="123"/>
      <c r="H126" s="124"/>
    </row>
    <row r="127" spans="1:8" ht="12.75" customHeight="1">
      <c r="A127" s="141">
        <v>20</v>
      </c>
      <c r="B127" s="150" t="s">
        <v>254</v>
      </c>
      <c r="C127" s="151">
        <v>2003</v>
      </c>
      <c r="D127" s="152">
        <v>2625</v>
      </c>
      <c r="E127" s="153" t="s">
        <v>255</v>
      </c>
      <c r="F127" s="123"/>
      <c r="G127" s="123"/>
      <c r="H127" s="124"/>
    </row>
    <row r="128" spans="1:8" ht="12.75" customHeight="1">
      <c r="A128" s="141">
        <v>21</v>
      </c>
      <c r="B128" s="150" t="s">
        <v>256</v>
      </c>
      <c r="C128" s="151">
        <v>2003</v>
      </c>
      <c r="D128" s="152">
        <v>2692</v>
      </c>
      <c r="E128" s="153" t="s">
        <v>257</v>
      </c>
      <c r="F128" s="123"/>
      <c r="G128" s="123"/>
      <c r="H128" s="124"/>
    </row>
    <row r="129" spans="1:8" ht="12.75" customHeight="1">
      <c r="A129" s="141">
        <v>22</v>
      </c>
      <c r="B129" s="150" t="s">
        <v>258</v>
      </c>
      <c r="C129" s="151">
        <v>2004</v>
      </c>
      <c r="D129" s="152">
        <v>1049</v>
      </c>
      <c r="E129" s="153" t="s">
        <v>257</v>
      </c>
      <c r="F129" s="123"/>
      <c r="G129" s="123"/>
      <c r="H129" s="124"/>
    </row>
    <row r="130" spans="1:8" ht="12.75" customHeight="1">
      <c r="A130" s="141">
        <v>23</v>
      </c>
      <c r="B130" s="150" t="s">
        <v>259</v>
      </c>
      <c r="C130" s="151">
        <v>2004</v>
      </c>
      <c r="D130" s="152">
        <v>1174.8</v>
      </c>
      <c r="E130" s="153"/>
      <c r="F130" s="123"/>
      <c r="G130" s="123"/>
      <c r="H130" s="124"/>
    </row>
    <row r="131" spans="1:8" ht="12.75" customHeight="1">
      <c r="A131" s="141">
        <v>24</v>
      </c>
      <c r="B131" s="150" t="s">
        <v>237</v>
      </c>
      <c r="C131" s="151">
        <v>2004</v>
      </c>
      <c r="D131" s="152">
        <v>1682</v>
      </c>
      <c r="E131" s="153"/>
      <c r="F131" s="123"/>
      <c r="G131" s="123"/>
      <c r="H131" s="124"/>
    </row>
    <row r="132" spans="1:8" ht="12.75" customHeight="1">
      <c r="A132" s="141">
        <v>25</v>
      </c>
      <c r="B132" s="150" t="s">
        <v>260</v>
      </c>
      <c r="C132" s="151">
        <v>2004</v>
      </c>
      <c r="D132" s="152">
        <v>973.3</v>
      </c>
      <c r="E132" s="153"/>
      <c r="F132" s="123"/>
      <c r="G132" s="123"/>
      <c r="H132" s="124"/>
    </row>
    <row r="133" spans="1:8" ht="12.75" customHeight="1">
      <c r="A133" s="141">
        <v>26</v>
      </c>
      <c r="B133" s="150" t="s">
        <v>261</v>
      </c>
      <c r="C133" s="151">
        <v>2004</v>
      </c>
      <c r="D133" s="152">
        <v>741.76</v>
      </c>
      <c r="E133" s="153"/>
      <c r="F133" s="123"/>
      <c r="G133" s="123"/>
      <c r="H133" s="124"/>
    </row>
    <row r="134" spans="1:8" ht="12.75" customHeight="1">
      <c r="A134" s="141">
        <v>27</v>
      </c>
      <c r="B134" s="150" t="s">
        <v>262</v>
      </c>
      <c r="C134" s="151">
        <v>2004</v>
      </c>
      <c r="D134" s="152">
        <v>828.38</v>
      </c>
      <c r="E134" s="153"/>
      <c r="F134" s="123"/>
      <c r="G134" s="123"/>
      <c r="H134" s="124"/>
    </row>
    <row r="135" spans="1:8" ht="12.75" customHeight="1">
      <c r="A135" s="141">
        <v>28</v>
      </c>
      <c r="B135" s="150" t="s">
        <v>263</v>
      </c>
      <c r="C135" s="151">
        <v>2004</v>
      </c>
      <c r="D135" s="152">
        <v>1060.29</v>
      </c>
      <c r="E135" s="153"/>
      <c r="F135" s="123"/>
      <c r="G135" s="123"/>
      <c r="H135" s="124"/>
    </row>
    <row r="136" spans="1:8" ht="12.75" customHeight="1">
      <c r="A136" s="141">
        <v>29</v>
      </c>
      <c r="B136" s="150" t="s">
        <v>264</v>
      </c>
      <c r="C136" s="151">
        <v>2004</v>
      </c>
      <c r="D136" s="152">
        <v>1869</v>
      </c>
      <c r="E136" s="153"/>
      <c r="F136" s="123"/>
      <c r="G136" s="123"/>
      <c r="H136" s="124"/>
    </row>
    <row r="137" spans="1:8" ht="12.75" customHeight="1">
      <c r="A137" s="141">
        <v>30</v>
      </c>
      <c r="B137" s="150" t="s">
        <v>265</v>
      </c>
      <c r="C137" s="151">
        <v>2004</v>
      </c>
      <c r="D137" s="152">
        <v>1687</v>
      </c>
      <c r="E137" s="153"/>
      <c r="F137" s="123"/>
      <c r="G137" s="123"/>
      <c r="H137" s="124"/>
    </row>
    <row r="138" spans="1:8" ht="12.75" customHeight="1">
      <c r="A138" s="141">
        <v>31</v>
      </c>
      <c r="B138" s="150" t="s">
        <v>266</v>
      </c>
      <c r="C138" s="151">
        <v>2004</v>
      </c>
      <c r="D138" s="152">
        <v>1299</v>
      </c>
      <c r="E138" s="153"/>
      <c r="F138" s="123"/>
      <c r="G138" s="123"/>
      <c r="H138" s="124"/>
    </row>
    <row r="139" spans="1:8" ht="12.75" customHeight="1">
      <c r="A139" s="141">
        <v>32</v>
      </c>
      <c r="B139" s="150" t="s">
        <v>266</v>
      </c>
      <c r="C139" s="151">
        <v>2005</v>
      </c>
      <c r="D139" s="152">
        <v>1268.8500000000001</v>
      </c>
      <c r="E139" s="153"/>
      <c r="F139" s="123"/>
      <c r="G139" s="123"/>
      <c r="H139" s="124"/>
    </row>
    <row r="140" spans="1:8" ht="12.75" customHeight="1">
      <c r="A140" s="141">
        <v>33</v>
      </c>
      <c r="B140" s="150" t="s">
        <v>262</v>
      </c>
      <c r="C140" s="151">
        <v>2005</v>
      </c>
      <c r="D140" s="152">
        <v>1507.34</v>
      </c>
      <c r="E140" s="153"/>
      <c r="F140" s="123"/>
      <c r="G140" s="123"/>
      <c r="H140" s="124"/>
    </row>
    <row r="141" spans="1:8" ht="12.75" customHeight="1">
      <c r="A141" s="141">
        <v>34</v>
      </c>
      <c r="B141" s="150" t="s">
        <v>267</v>
      </c>
      <c r="C141" s="151">
        <v>2006</v>
      </c>
      <c r="D141" s="152">
        <v>1037</v>
      </c>
      <c r="E141" s="153"/>
      <c r="F141" s="123"/>
      <c r="G141" s="123"/>
      <c r="H141" s="124"/>
    </row>
    <row r="142" spans="1:8" ht="12.75" customHeight="1">
      <c r="A142" s="141">
        <v>35</v>
      </c>
      <c r="B142" s="150" t="s">
        <v>268</v>
      </c>
      <c r="C142" s="151">
        <v>2006</v>
      </c>
      <c r="D142" s="152">
        <v>439.2</v>
      </c>
      <c r="E142" s="153"/>
      <c r="F142" s="123"/>
      <c r="G142" s="123"/>
      <c r="H142" s="124"/>
    </row>
    <row r="143" spans="1:8" ht="12.75" customHeight="1">
      <c r="A143" s="141">
        <v>36</v>
      </c>
      <c r="B143" s="150" t="s">
        <v>269</v>
      </c>
      <c r="C143" s="151">
        <v>2006</v>
      </c>
      <c r="D143" s="152">
        <v>1270.02</v>
      </c>
      <c r="E143" s="153"/>
      <c r="F143" s="123"/>
      <c r="G143" s="123"/>
      <c r="H143" s="124"/>
    </row>
    <row r="144" spans="1:8" ht="12.75" customHeight="1">
      <c r="A144" s="141">
        <v>37</v>
      </c>
      <c r="B144" s="150" t="s">
        <v>270</v>
      </c>
      <c r="C144" s="151">
        <v>2006</v>
      </c>
      <c r="D144" s="152">
        <v>2074</v>
      </c>
      <c r="E144" s="153"/>
      <c r="F144" s="123"/>
      <c r="G144" s="123"/>
      <c r="H144" s="124"/>
    </row>
    <row r="145" spans="1:8" ht="12.75" customHeight="1">
      <c r="A145" s="141">
        <v>38</v>
      </c>
      <c r="B145" s="150" t="s">
        <v>270</v>
      </c>
      <c r="C145" s="151">
        <v>2006</v>
      </c>
      <c r="D145" s="152">
        <v>1415.2</v>
      </c>
      <c r="E145" s="153"/>
      <c r="F145" s="123"/>
      <c r="G145" s="123"/>
      <c r="H145" s="124"/>
    </row>
    <row r="146" spans="1:8" ht="12.75" customHeight="1">
      <c r="A146" s="141">
        <v>39</v>
      </c>
      <c r="B146" s="150" t="s">
        <v>271</v>
      </c>
      <c r="C146" s="151">
        <v>2006</v>
      </c>
      <c r="D146" s="152">
        <v>1891</v>
      </c>
      <c r="E146" s="153"/>
      <c r="F146" s="123"/>
      <c r="G146" s="123"/>
      <c r="H146" s="124"/>
    </row>
    <row r="147" spans="1:8" ht="12.75" customHeight="1">
      <c r="A147" s="141">
        <v>40</v>
      </c>
      <c r="B147" s="150" t="s">
        <v>272</v>
      </c>
      <c r="C147" s="151">
        <v>2006</v>
      </c>
      <c r="D147" s="152">
        <v>2460</v>
      </c>
      <c r="E147" s="153"/>
      <c r="F147" s="123"/>
      <c r="G147" s="123"/>
      <c r="H147" s="124"/>
    </row>
    <row r="148" spans="1:8" ht="12.75" customHeight="1">
      <c r="A148" s="141">
        <v>41</v>
      </c>
      <c r="B148" s="155" t="s">
        <v>273</v>
      </c>
      <c r="C148" s="156">
        <v>2007</v>
      </c>
      <c r="D148" s="157">
        <v>1207.8</v>
      </c>
      <c r="E148" s="158"/>
      <c r="F148" s="123"/>
      <c r="G148" s="123"/>
      <c r="H148" s="124"/>
    </row>
    <row r="149" spans="1:8" ht="12.75" customHeight="1">
      <c r="A149" s="141">
        <v>42</v>
      </c>
      <c r="B149" s="159" t="s">
        <v>274</v>
      </c>
      <c r="C149" s="160">
        <v>2007</v>
      </c>
      <c r="D149" s="161">
        <v>2440</v>
      </c>
      <c r="E149" s="162"/>
      <c r="F149" s="123"/>
      <c r="G149" s="123"/>
      <c r="H149" s="124"/>
    </row>
    <row r="150" spans="1:8" ht="12.75" customHeight="1">
      <c r="A150" s="141"/>
      <c r="B150" s="163" t="s">
        <v>275</v>
      </c>
      <c r="C150" s="164"/>
      <c r="D150" s="165"/>
      <c r="E150" s="166"/>
      <c r="F150" s="123"/>
      <c r="G150" s="123"/>
      <c r="H150" s="124"/>
    </row>
    <row r="151" spans="1:8" ht="12.75" customHeight="1">
      <c r="A151" s="141">
        <v>44</v>
      </c>
      <c r="B151" s="167" t="s">
        <v>261</v>
      </c>
      <c r="C151" s="168">
        <v>2007</v>
      </c>
      <c r="D151" s="169">
        <v>1500.6</v>
      </c>
      <c r="E151" s="170" t="s">
        <v>252</v>
      </c>
      <c r="F151" s="123"/>
      <c r="G151" s="123"/>
      <c r="H151" s="124"/>
    </row>
    <row r="152" spans="1:8" ht="12.75" customHeight="1">
      <c r="A152" s="141">
        <v>45</v>
      </c>
      <c r="B152" s="167" t="s">
        <v>276</v>
      </c>
      <c r="C152" s="168">
        <v>2007</v>
      </c>
      <c r="D152" s="169">
        <v>2013</v>
      </c>
      <c r="E152" s="171" t="s">
        <v>252</v>
      </c>
      <c r="F152" s="123"/>
      <c r="G152" s="123"/>
      <c r="H152" s="124"/>
    </row>
    <row r="153" spans="1:8" ht="12.75" customHeight="1">
      <c r="A153" s="141">
        <v>46</v>
      </c>
      <c r="B153" s="172" t="s">
        <v>277</v>
      </c>
      <c r="C153" s="168">
        <v>2007</v>
      </c>
      <c r="D153" s="169">
        <v>512.4</v>
      </c>
      <c r="E153" s="171" t="s">
        <v>257</v>
      </c>
      <c r="F153" s="123"/>
      <c r="G153" s="123"/>
      <c r="H153" s="124"/>
    </row>
    <row r="154" spans="1:8" ht="12.75" customHeight="1">
      <c r="A154" s="141">
        <v>47</v>
      </c>
      <c r="B154" s="167" t="s">
        <v>278</v>
      </c>
      <c r="C154" s="168">
        <v>2007</v>
      </c>
      <c r="D154" s="169">
        <v>530.7</v>
      </c>
      <c r="E154" s="171" t="s">
        <v>252</v>
      </c>
      <c r="F154" s="123"/>
      <c r="G154" s="123"/>
      <c r="H154" s="124"/>
    </row>
    <row r="155" spans="1:8" ht="12.75" customHeight="1">
      <c r="A155" s="141">
        <v>48</v>
      </c>
      <c r="B155" s="167" t="s">
        <v>279</v>
      </c>
      <c r="C155" s="168">
        <v>2007</v>
      </c>
      <c r="D155" s="169">
        <v>183</v>
      </c>
      <c r="E155" s="171"/>
      <c r="F155" s="123"/>
      <c r="G155" s="123"/>
      <c r="H155" s="124"/>
    </row>
    <row r="156" spans="1:8" ht="12.75" customHeight="1">
      <c r="A156" s="141">
        <v>49</v>
      </c>
      <c r="B156" s="167" t="s">
        <v>280</v>
      </c>
      <c r="C156" s="168">
        <v>2007</v>
      </c>
      <c r="D156" s="169">
        <v>292.8</v>
      </c>
      <c r="E156" s="171"/>
      <c r="F156" s="123"/>
      <c r="G156" s="123"/>
      <c r="H156" s="124"/>
    </row>
    <row r="157" spans="1:8" ht="12.75" customHeight="1">
      <c r="A157" s="141">
        <v>50</v>
      </c>
      <c r="B157" s="167" t="s">
        <v>281</v>
      </c>
      <c r="C157" s="168">
        <v>2007</v>
      </c>
      <c r="D157" s="169">
        <v>1815.59</v>
      </c>
      <c r="E157" s="171"/>
      <c r="F157" s="123"/>
      <c r="G157" s="123"/>
      <c r="H157" s="124"/>
    </row>
    <row r="158" spans="1:8" ht="12.75" customHeight="1">
      <c r="A158" s="141">
        <v>51</v>
      </c>
      <c r="B158" s="167" t="s">
        <v>282</v>
      </c>
      <c r="C158" s="168">
        <v>2007</v>
      </c>
      <c r="D158" s="169">
        <v>2671.8</v>
      </c>
      <c r="E158" s="171"/>
      <c r="F158" s="123"/>
      <c r="G158" s="123"/>
      <c r="H158" s="124"/>
    </row>
    <row r="159" spans="1:8" ht="12.75" customHeight="1">
      <c r="A159" s="173">
        <v>52</v>
      </c>
      <c r="B159" s="174" t="s">
        <v>283</v>
      </c>
      <c r="C159" s="175">
        <v>2007</v>
      </c>
      <c r="D159" s="176">
        <v>2440</v>
      </c>
      <c r="E159" s="177"/>
      <c r="F159" s="123"/>
      <c r="G159" s="123"/>
      <c r="H159" s="124"/>
    </row>
    <row r="160" spans="1:8" ht="12.75" customHeight="1">
      <c r="A160" s="141">
        <v>53</v>
      </c>
      <c r="B160" s="178" t="s">
        <v>284</v>
      </c>
      <c r="C160" s="168">
        <v>2007</v>
      </c>
      <c r="D160" s="169">
        <v>4366.38</v>
      </c>
      <c r="E160" s="178"/>
      <c r="F160" s="123"/>
      <c r="G160" s="123"/>
      <c r="H160" s="124"/>
    </row>
    <row r="161" spans="1:8" ht="12.75" customHeight="1">
      <c r="A161" s="141"/>
      <c r="B161" s="178" t="s">
        <v>285</v>
      </c>
      <c r="C161" s="178"/>
      <c r="D161" s="178"/>
      <c r="E161" s="178"/>
      <c r="F161" s="123"/>
      <c r="G161" s="123"/>
      <c r="H161" s="124"/>
    </row>
    <row r="162" spans="1:8" ht="12.75" customHeight="1">
      <c r="A162" s="141">
        <v>55</v>
      </c>
      <c r="B162" s="178" t="s">
        <v>286</v>
      </c>
      <c r="C162" s="168">
        <v>2008</v>
      </c>
      <c r="D162" s="169">
        <v>1464</v>
      </c>
      <c r="E162" s="178"/>
      <c r="F162" s="123"/>
      <c r="G162" s="123"/>
      <c r="H162" s="124"/>
    </row>
    <row r="163" spans="1:8" ht="12.75" customHeight="1">
      <c r="A163" s="141">
        <v>56</v>
      </c>
      <c r="B163" s="178" t="s">
        <v>287</v>
      </c>
      <c r="C163" s="168">
        <v>2008</v>
      </c>
      <c r="D163" s="169">
        <v>42743.71</v>
      </c>
      <c r="E163" s="178"/>
      <c r="F163" s="123"/>
      <c r="G163" s="123"/>
      <c r="H163" s="124"/>
    </row>
    <row r="164" spans="1:8" ht="12.75" customHeight="1">
      <c r="A164" s="141">
        <v>57</v>
      </c>
      <c r="B164" s="178" t="s">
        <v>288</v>
      </c>
      <c r="C164" s="168">
        <v>2008</v>
      </c>
      <c r="D164" s="169">
        <v>1451.8</v>
      </c>
      <c r="E164" s="178"/>
      <c r="F164" s="123"/>
      <c r="G164" s="123"/>
      <c r="H164" s="124"/>
    </row>
    <row r="165" spans="1:8" ht="12.75" customHeight="1">
      <c r="A165" s="141">
        <v>58</v>
      </c>
      <c r="B165" s="178" t="s">
        <v>289</v>
      </c>
      <c r="C165" s="168">
        <v>2008</v>
      </c>
      <c r="D165" s="169">
        <v>963.8</v>
      </c>
      <c r="E165" s="178"/>
      <c r="F165" s="123"/>
      <c r="G165" s="123"/>
      <c r="H165" s="124"/>
    </row>
    <row r="166" spans="1:8" ht="12.75" customHeight="1">
      <c r="A166" s="141">
        <v>59</v>
      </c>
      <c r="B166" s="178" t="s">
        <v>290</v>
      </c>
      <c r="C166" s="168">
        <v>2008</v>
      </c>
      <c r="D166" s="169">
        <v>32106.57</v>
      </c>
      <c r="E166" s="178"/>
      <c r="F166" s="123"/>
      <c r="G166" s="123"/>
      <c r="H166" s="124"/>
    </row>
    <row r="167" spans="1:8" ht="12.75" customHeight="1">
      <c r="A167" s="141">
        <v>60</v>
      </c>
      <c r="B167" s="178" t="s">
        <v>291</v>
      </c>
      <c r="C167" s="168">
        <v>2008</v>
      </c>
      <c r="D167" s="169">
        <v>10015.74</v>
      </c>
      <c r="E167" s="178"/>
      <c r="F167" s="123"/>
      <c r="G167" s="123"/>
      <c r="H167" s="124"/>
    </row>
    <row r="168" spans="1:8" ht="12.75" customHeight="1">
      <c r="A168" s="141">
        <v>61</v>
      </c>
      <c r="B168" s="178" t="s">
        <v>292</v>
      </c>
      <c r="C168" s="168">
        <v>2008</v>
      </c>
      <c r="D168" s="169">
        <v>625</v>
      </c>
      <c r="E168" s="178"/>
      <c r="F168" s="123"/>
      <c r="G168" s="123"/>
      <c r="H168" s="124"/>
    </row>
    <row r="169" spans="1:8" ht="12.75" customHeight="1">
      <c r="A169" s="141">
        <v>62</v>
      </c>
      <c r="B169" s="178" t="s">
        <v>293</v>
      </c>
      <c r="C169" s="168">
        <v>2008</v>
      </c>
      <c r="D169" s="169">
        <v>1268.8</v>
      </c>
      <c r="E169" s="178" t="s">
        <v>294</v>
      </c>
      <c r="F169" s="123"/>
      <c r="G169" s="123"/>
      <c r="H169" s="124"/>
    </row>
    <row r="170" spans="1:8" ht="12.75" customHeight="1">
      <c r="A170" s="141">
        <v>63</v>
      </c>
      <c r="B170" s="178" t="s">
        <v>295</v>
      </c>
      <c r="C170" s="168">
        <v>2008</v>
      </c>
      <c r="D170" s="169">
        <v>1451.8</v>
      </c>
      <c r="E170" s="178"/>
      <c r="F170" s="123"/>
      <c r="G170" s="123"/>
      <c r="H170" s="124"/>
    </row>
    <row r="171" spans="1:8" ht="12.75" customHeight="1">
      <c r="A171" s="141"/>
      <c r="B171" s="22"/>
      <c r="C171" s="143" t="s">
        <v>227</v>
      </c>
      <c r="D171" s="144">
        <f>SUM(D109:D170)</f>
        <v>184228.27999999994</v>
      </c>
      <c r="E171" s="69"/>
      <c r="F171" s="123"/>
      <c r="G171" s="123"/>
      <c r="H171" s="124"/>
    </row>
    <row r="172" spans="1:8" ht="12.75" customHeight="1">
      <c r="A172" s="128"/>
      <c r="B172" s="128"/>
      <c r="C172" s="179"/>
      <c r="D172" s="179" t="s">
        <v>24</v>
      </c>
      <c r="E172" s="134">
        <f>D171+D107+D101</f>
        <v>432137.61</v>
      </c>
      <c r="F172" s="123"/>
      <c r="G172" s="123"/>
      <c r="H172" s="124"/>
    </row>
    <row r="173" spans="1:8" ht="12.75" customHeight="1">
      <c r="A173" s="180"/>
      <c r="B173" s="181" t="s">
        <v>296</v>
      </c>
      <c r="C173" s="181"/>
      <c r="D173" s="182"/>
      <c r="E173" s="183"/>
      <c r="F173" s="123"/>
      <c r="G173" s="123"/>
      <c r="H173" s="124"/>
    </row>
    <row r="174" spans="1:8" ht="12.75" customHeight="1">
      <c r="A174" s="184"/>
      <c r="B174" s="185" t="s">
        <v>124</v>
      </c>
      <c r="C174" s="186"/>
      <c r="D174" s="187"/>
      <c r="E174" s="188"/>
      <c r="F174" s="123"/>
      <c r="G174" s="123"/>
      <c r="H174" s="124"/>
    </row>
    <row r="175" spans="1:8" ht="12" customHeight="1">
      <c r="A175" s="119">
        <v>1</v>
      </c>
      <c r="B175" s="22" t="s">
        <v>297</v>
      </c>
      <c r="C175" s="120">
        <v>2004</v>
      </c>
      <c r="D175" s="189">
        <v>4000</v>
      </c>
      <c r="E175" s="190"/>
      <c r="F175" s="123"/>
      <c r="G175" s="123"/>
      <c r="H175" s="124"/>
    </row>
    <row r="176" spans="1:8" ht="12" customHeight="1">
      <c r="A176" s="119">
        <v>2</v>
      </c>
      <c r="B176" s="22" t="s">
        <v>298</v>
      </c>
      <c r="C176" s="120">
        <v>2004</v>
      </c>
      <c r="D176" s="189">
        <v>6172</v>
      </c>
      <c r="E176" s="191" t="s">
        <v>299</v>
      </c>
      <c r="F176" s="123"/>
      <c r="G176" s="123"/>
      <c r="H176" s="124"/>
    </row>
    <row r="177" spans="1:8" ht="12" customHeight="1">
      <c r="A177" s="119">
        <v>3</v>
      </c>
      <c r="B177" s="22" t="s">
        <v>300</v>
      </c>
      <c r="C177" s="120">
        <v>2005</v>
      </c>
      <c r="D177" s="189">
        <v>71883.8</v>
      </c>
      <c r="E177" s="190"/>
      <c r="F177" s="123"/>
      <c r="G177" s="123"/>
      <c r="H177" s="124"/>
    </row>
    <row r="178" spans="1:8" ht="12" customHeight="1">
      <c r="A178" s="119">
        <v>4</v>
      </c>
      <c r="B178" s="66" t="s">
        <v>301</v>
      </c>
      <c r="C178" s="125">
        <v>2006</v>
      </c>
      <c r="D178" s="192">
        <v>3489.2</v>
      </c>
      <c r="E178" s="193" t="s">
        <v>302</v>
      </c>
      <c r="F178" s="123"/>
      <c r="G178" s="123"/>
      <c r="H178" s="124"/>
    </row>
    <row r="179" spans="1:8" ht="12" customHeight="1">
      <c r="A179" s="119">
        <v>5</v>
      </c>
      <c r="B179" s="66" t="s">
        <v>303</v>
      </c>
      <c r="C179" s="125">
        <v>2007</v>
      </c>
      <c r="D179" s="192">
        <v>1798</v>
      </c>
      <c r="E179" s="193" t="s">
        <v>257</v>
      </c>
      <c r="F179" s="123"/>
      <c r="G179" s="123"/>
      <c r="H179" s="124"/>
    </row>
    <row r="180" spans="1:8" ht="12.75">
      <c r="A180" s="119">
        <v>6</v>
      </c>
      <c r="B180" s="66" t="s">
        <v>304</v>
      </c>
      <c r="C180" s="125">
        <v>2007</v>
      </c>
      <c r="D180" s="192">
        <v>664.91</v>
      </c>
      <c r="E180" s="193" t="s">
        <v>257</v>
      </c>
      <c r="F180" s="123"/>
      <c r="G180" s="123"/>
      <c r="H180" s="124"/>
    </row>
    <row r="181" spans="1:8" ht="12.75">
      <c r="A181" s="119">
        <v>7</v>
      </c>
      <c r="B181" s="66" t="s">
        <v>305</v>
      </c>
      <c r="C181" s="125">
        <v>2007</v>
      </c>
      <c r="D181" s="192">
        <v>270</v>
      </c>
      <c r="E181" s="193" t="s">
        <v>302</v>
      </c>
      <c r="F181" s="123"/>
      <c r="G181" s="123"/>
      <c r="H181" s="124"/>
    </row>
    <row r="182" spans="1:8" ht="12" customHeight="1">
      <c r="A182" s="119">
        <v>8</v>
      </c>
      <c r="B182" s="66" t="s">
        <v>306</v>
      </c>
      <c r="C182" s="125">
        <v>2007</v>
      </c>
      <c r="D182" s="192">
        <v>4424.9400000000005</v>
      </c>
      <c r="E182" s="193" t="s">
        <v>302</v>
      </c>
      <c r="F182" s="123"/>
      <c r="G182" s="123"/>
      <c r="H182" s="124"/>
    </row>
    <row r="183" spans="1:8" ht="12" customHeight="1">
      <c r="A183" s="119">
        <v>9</v>
      </c>
      <c r="B183" s="66" t="s">
        <v>307</v>
      </c>
      <c r="C183" s="125">
        <v>2007</v>
      </c>
      <c r="D183" s="192">
        <v>73.2</v>
      </c>
      <c r="E183" s="193"/>
      <c r="F183" s="123"/>
      <c r="G183" s="123"/>
      <c r="H183" s="124"/>
    </row>
    <row r="184" spans="1:8" ht="12" customHeight="1">
      <c r="A184" s="119">
        <v>10</v>
      </c>
      <c r="B184" s="66" t="s">
        <v>308</v>
      </c>
      <c r="C184" s="125">
        <v>2007</v>
      </c>
      <c r="D184" s="192">
        <v>4043.08</v>
      </c>
      <c r="E184" s="193" t="s">
        <v>309</v>
      </c>
      <c r="F184" s="123"/>
      <c r="G184" s="123"/>
      <c r="H184" s="124"/>
    </row>
    <row r="185" spans="1:8" ht="12" customHeight="1">
      <c r="A185" s="119">
        <v>11</v>
      </c>
      <c r="B185" s="66" t="s">
        <v>310</v>
      </c>
      <c r="C185" s="125">
        <v>2007</v>
      </c>
      <c r="D185" s="192">
        <v>1112.64</v>
      </c>
      <c r="E185" s="193" t="s">
        <v>302</v>
      </c>
      <c r="F185" s="123"/>
      <c r="G185" s="123"/>
      <c r="H185" s="124"/>
    </row>
    <row r="186" spans="1:8" ht="12" customHeight="1">
      <c r="A186" s="119">
        <v>12</v>
      </c>
      <c r="B186" s="66" t="s">
        <v>311</v>
      </c>
      <c r="C186" s="125">
        <v>2007</v>
      </c>
      <c r="D186" s="192">
        <v>8496</v>
      </c>
      <c r="E186" s="193" t="s">
        <v>312</v>
      </c>
      <c r="F186" s="123"/>
      <c r="G186" s="123"/>
      <c r="H186" s="124"/>
    </row>
    <row r="187" spans="1:8" ht="12" customHeight="1">
      <c r="A187" s="119">
        <v>13</v>
      </c>
      <c r="B187" s="66" t="s">
        <v>313</v>
      </c>
      <c r="C187" s="125">
        <v>2007</v>
      </c>
      <c r="D187" s="192">
        <v>1370</v>
      </c>
      <c r="E187" s="193" t="s">
        <v>302</v>
      </c>
      <c r="F187" s="123"/>
      <c r="G187" s="123"/>
      <c r="H187" s="124"/>
    </row>
    <row r="188" spans="1:8" ht="12" customHeight="1">
      <c r="A188" s="119">
        <v>14</v>
      </c>
      <c r="B188" s="66" t="s">
        <v>314</v>
      </c>
      <c r="C188" s="125">
        <v>2007</v>
      </c>
      <c r="D188" s="192">
        <v>2960</v>
      </c>
      <c r="E188" s="193" t="s">
        <v>312</v>
      </c>
      <c r="F188" s="123"/>
      <c r="G188" s="123"/>
      <c r="H188" s="124"/>
    </row>
    <row r="189" spans="1:8" ht="12" customHeight="1">
      <c r="A189" s="119">
        <v>15</v>
      </c>
      <c r="B189" s="66" t="s">
        <v>315</v>
      </c>
      <c r="C189" s="125">
        <v>2008</v>
      </c>
      <c r="D189" s="192">
        <v>980</v>
      </c>
      <c r="E189" s="193"/>
      <c r="F189" s="123"/>
      <c r="G189" s="123"/>
      <c r="H189" s="124"/>
    </row>
    <row r="190" spans="1:8" ht="12" customHeight="1">
      <c r="A190" s="119">
        <v>16</v>
      </c>
      <c r="B190" s="66" t="s">
        <v>316</v>
      </c>
      <c r="C190" s="125">
        <v>2008</v>
      </c>
      <c r="D190" s="192">
        <v>1620</v>
      </c>
      <c r="E190" s="193"/>
      <c r="F190" s="123"/>
      <c r="G190" s="123"/>
      <c r="H190" s="124"/>
    </row>
    <row r="191" spans="1:8" ht="12" customHeight="1">
      <c r="A191" s="119">
        <v>17</v>
      </c>
      <c r="B191" s="66" t="s">
        <v>317</v>
      </c>
      <c r="C191" s="125">
        <v>2008</v>
      </c>
      <c r="D191" s="192">
        <v>2385</v>
      </c>
      <c r="E191" s="193"/>
      <c r="F191" s="123"/>
      <c r="G191" s="123"/>
      <c r="H191" s="124"/>
    </row>
    <row r="192" spans="1:8" ht="12" customHeight="1">
      <c r="A192" s="119">
        <v>18</v>
      </c>
      <c r="B192" s="66" t="s">
        <v>318</v>
      </c>
      <c r="C192" s="125">
        <v>2008</v>
      </c>
      <c r="D192" s="192">
        <v>1595</v>
      </c>
      <c r="E192" s="193"/>
      <c r="F192" s="123"/>
      <c r="G192" s="123"/>
      <c r="H192" s="124"/>
    </row>
    <row r="193" spans="1:8" ht="12" customHeight="1">
      <c r="A193" s="194"/>
      <c r="B193" s="66"/>
      <c r="C193" s="195" t="s">
        <v>227</v>
      </c>
      <c r="D193" s="196">
        <f>SUM(D175:D192)</f>
        <v>117337.77</v>
      </c>
      <c r="E193" s="193"/>
      <c r="F193" s="123"/>
      <c r="G193" s="123"/>
      <c r="H193" s="124"/>
    </row>
    <row r="194" spans="1:8" ht="12" customHeight="1">
      <c r="A194" s="135"/>
      <c r="B194" s="136" t="s">
        <v>228</v>
      </c>
      <c r="C194" s="137"/>
      <c r="D194" s="138"/>
      <c r="E194" s="139"/>
      <c r="F194" s="123"/>
      <c r="G194" s="123"/>
      <c r="H194" s="124"/>
    </row>
    <row r="195" spans="1:8" ht="12" customHeight="1">
      <c r="A195" s="194">
        <v>1</v>
      </c>
      <c r="B195" s="22" t="s">
        <v>319</v>
      </c>
      <c r="C195" s="120">
        <v>2004</v>
      </c>
      <c r="D195" s="189">
        <v>7999</v>
      </c>
      <c r="E195" s="193"/>
      <c r="F195" s="123"/>
      <c r="G195" s="123"/>
      <c r="H195" s="124"/>
    </row>
    <row r="196" spans="1:8" ht="12" customHeight="1">
      <c r="A196" s="194">
        <v>2</v>
      </c>
      <c r="B196" s="66" t="s">
        <v>320</v>
      </c>
      <c r="C196" s="125">
        <v>2008</v>
      </c>
      <c r="D196" s="192">
        <v>6075.6</v>
      </c>
      <c r="E196" s="193" t="s">
        <v>321</v>
      </c>
      <c r="F196" s="123"/>
      <c r="G196" s="123"/>
      <c r="H196" s="124"/>
    </row>
    <row r="197" spans="1:8" ht="12" customHeight="1">
      <c r="A197" s="194"/>
      <c r="B197" s="66"/>
      <c r="C197" s="195" t="s">
        <v>227</v>
      </c>
      <c r="D197" s="196">
        <f>SUM(D195:D196)</f>
        <v>14074.6</v>
      </c>
      <c r="E197" s="193"/>
      <c r="F197" s="123"/>
      <c r="G197" s="123"/>
      <c r="H197" s="124"/>
    </row>
    <row r="198" spans="1:8" ht="12" customHeight="1">
      <c r="A198" s="197"/>
      <c r="B198" s="198" t="s">
        <v>233</v>
      </c>
      <c r="C198" s="199"/>
      <c r="D198" s="200"/>
      <c r="E198" s="201"/>
      <c r="F198" s="123"/>
      <c r="G198" s="123"/>
      <c r="H198" s="124"/>
    </row>
    <row r="199" spans="1:8" ht="12" customHeight="1">
      <c r="A199" s="194">
        <v>1</v>
      </c>
      <c r="B199" s="66" t="s">
        <v>322</v>
      </c>
      <c r="C199" s="125">
        <v>2005</v>
      </c>
      <c r="D199" s="192">
        <v>1473</v>
      </c>
      <c r="E199" s="193"/>
      <c r="F199" s="123"/>
      <c r="G199" s="123"/>
      <c r="H199" s="124"/>
    </row>
    <row r="200" spans="1:8" ht="12" customHeight="1">
      <c r="A200" s="194">
        <v>2</v>
      </c>
      <c r="B200" s="66" t="s">
        <v>264</v>
      </c>
      <c r="C200" s="125">
        <v>2008</v>
      </c>
      <c r="D200" s="192">
        <v>680</v>
      </c>
      <c r="E200" s="193"/>
      <c r="F200" s="123"/>
      <c r="G200" s="123"/>
      <c r="H200" s="124"/>
    </row>
    <row r="201" spans="1:8" ht="12" customHeight="1">
      <c r="A201" s="194"/>
      <c r="B201" s="66"/>
      <c r="C201" s="195" t="s">
        <v>227</v>
      </c>
      <c r="D201" s="196">
        <f>SUM(D199:D200)</f>
        <v>2153</v>
      </c>
      <c r="E201" s="193"/>
      <c r="F201" s="123"/>
      <c r="G201" s="123"/>
      <c r="H201" s="124"/>
    </row>
    <row r="202" spans="1:8" ht="15" customHeight="1">
      <c r="A202" s="202"/>
      <c r="B202" s="203"/>
      <c r="C202" s="204"/>
      <c r="D202" s="205" t="s">
        <v>24</v>
      </c>
      <c r="E202" s="206">
        <f>D193+D197+D201</f>
        <v>133565.37</v>
      </c>
      <c r="F202" s="207"/>
      <c r="G202" s="123"/>
      <c r="H202" s="124"/>
    </row>
    <row r="203" spans="1:8" ht="12.75">
      <c r="A203" s="106"/>
      <c r="B203" s="208" t="s">
        <v>34</v>
      </c>
      <c r="C203" s="209"/>
      <c r="D203" s="210"/>
      <c r="E203" s="211"/>
      <c r="F203" s="123"/>
      <c r="G203" s="123"/>
      <c r="H203" s="124"/>
    </row>
    <row r="204" spans="1:8" ht="12.75">
      <c r="A204" s="184"/>
      <c r="B204" s="185" t="s">
        <v>124</v>
      </c>
      <c r="C204" s="186"/>
      <c r="D204" s="187"/>
      <c r="E204" s="188"/>
      <c r="F204" s="123"/>
      <c r="G204" s="123"/>
      <c r="H204" s="124"/>
    </row>
    <row r="205" spans="1:8" ht="12.75">
      <c r="A205" s="212">
        <v>1</v>
      </c>
      <c r="B205" s="213" t="s">
        <v>323</v>
      </c>
      <c r="C205" s="214">
        <v>2004</v>
      </c>
      <c r="D205" s="215">
        <v>3294</v>
      </c>
      <c r="E205" s="216"/>
      <c r="F205" s="123"/>
      <c r="G205" s="123"/>
      <c r="H205" s="124"/>
    </row>
    <row r="206" spans="1:8" ht="12.75">
      <c r="A206" s="212">
        <v>2</v>
      </c>
      <c r="B206" s="213" t="s">
        <v>324</v>
      </c>
      <c r="C206" s="214">
        <v>2004</v>
      </c>
      <c r="D206" s="215">
        <v>3366.83</v>
      </c>
      <c r="E206" s="216"/>
      <c r="F206" s="123"/>
      <c r="G206" s="123"/>
      <c r="H206" s="124"/>
    </row>
    <row r="207" spans="1:8" ht="12.75">
      <c r="A207" s="212">
        <v>3</v>
      </c>
      <c r="B207" s="213" t="s">
        <v>324</v>
      </c>
      <c r="C207" s="214">
        <v>2004</v>
      </c>
      <c r="D207" s="215">
        <v>3024.75</v>
      </c>
      <c r="E207" s="216"/>
      <c r="F207" s="123"/>
      <c r="G207" s="123"/>
      <c r="H207" s="124"/>
    </row>
    <row r="208" spans="1:8" ht="12.75">
      <c r="A208" s="212">
        <v>4</v>
      </c>
      <c r="B208" s="213" t="s">
        <v>324</v>
      </c>
      <c r="C208" s="214">
        <v>2004</v>
      </c>
      <c r="D208" s="215">
        <v>3024.75</v>
      </c>
      <c r="E208" s="216"/>
      <c r="F208" s="123"/>
      <c r="G208" s="123"/>
      <c r="H208" s="124"/>
    </row>
    <row r="209" spans="1:8" ht="12.75">
      <c r="A209" s="212">
        <v>5</v>
      </c>
      <c r="B209" s="213" t="s">
        <v>324</v>
      </c>
      <c r="C209" s="214">
        <v>2004</v>
      </c>
      <c r="D209" s="215">
        <v>2238.7000000000003</v>
      </c>
      <c r="E209" s="216"/>
      <c r="F209" s="123"/>
      <c r="G209" s="123"/>
      <c r="H209" s="124"/>
    </row>
    <row r="210" spans="1:8" ht="12.75">
      <c r="A210" s="212">
        <v>6</v>
      </c>
      <c r="B210" s="213" t="s">
        <v>324</v>
      </c>
      <c r="C210" s="214">
        <v>2004</v>
      </c>
      <c r="D210" s="215">
        <v>2238.7000000000003</v>
      </c>
      <c r="E210" s="216"/>
      <c r="F210" s="123"/>
      <c r="G210" s="123"/>
      <c r="H210" s="124"/>
    </row>
    <row r="211" spans="1:8" ht="12.75">
      <c r="A211" s="212">
        <v>7</v>
      </c>
      <c r="B211" s="213" t="s">
        <v>324</v>
      </c>
      <c r="C211" s="214">
        <v>2004</v>
      </c>
      <c r="D211" s="215">
        <v>2238.7000000000003</v>
      </c>
      <c r="E211" s="216"/>
      <c r="F211" s="123"/>
      <c r="G211" s="123"/>
      <c r="H211" s="124"/>
    </row>
    <row r="212" spans="1:8" ht="12.75">
      <c r="A212" s="212">
        <v>8</v>
      </c>
      <c r="B212" s="213" t="s">
        <v>324</v>
      </c>
      <c r="C212" s="214">
        <v>2004</v>
      </c>
      <c r="D212" s="215">
        <v>2238.7000000000003</v>
      </c>
      <c r="E212" s="216"/>
      <c r="F212" s="123"/>
      <c r="G212" s="123"/>
      <c r="H212" s="124"/>
    </row>
    <row r="213" spans="1:8" ht="12.75">
      <c r="A213" s="212">
        <v>9</v>
      </c>
      <c r="B213" s="213" t="s">
        <v>324</v>
      </c>
      <c r="C213" s="214">
        <v>2004</v>
      </c>
      <c r="D213" s="215">
        <v>2238.7000000000003</v>
      </c>
      <c r="E213" s="216"/>
      <c r="F213" s="123"/>
      <c r="G213" s="123"/>
      <c r="H213" s="124"/>
    </row>
    <row r="214" spans="1:8" ht="12.75">
      <c r="A214" s="212">
        <v>10</v>
      </c>
      <c r="B214" s="213" t="s">
        <v>324</v>
      </c>
      <c r="C214" s="214">
        <v>2004</v>
      </c>
      <c r="D214" s="215">
        <v>2238.7000000000003</v>
      </c>
      <c r="E214" s="216"/>
      <c r="F214" s="123"/>
      <c r="G214" s="123"/>
      <c r="H214" s="124"/>
    </row>
    <row r="215" spans="1:8" ht="12.75">
      <c r="A215" s="212">
        <v>11</v>
      </c>
      <c r="B215" s="213" t="s">
        <v>324</v>
      </c>
      <c r="C215" s="214">
        <v>2004</v>
      </c>
      <c r="D215" s="215">
        <v>2238.7000000000003</v>
      </c>
      <c r="E215" s="216"/>
      <c r="F215" s="123"/>
      <c r="G215" s="123"/>
      <c r="H215" s="124"/>
    </row>
    <row r="216" spans="1:8" ht="12.75">
      <c r="A216" s="212">
        <v>12</v>
      </c>
      <c r="B216" s="213" t="s">
        <v>325</v>
      </c>
      <c r="C216" s="214">
        <v>2005</v>
      </c>
      <c r="D216" s="215">
        <v>3395</v>
      </c>
      <c r="E216" s="216"/>
      <c r="F216" s="123"/>
      <c r="G216" s="123"/>
      <c r="H216" s="124"/>
    </row>
    <row r="217" spans="1:8" ht="12.75">
      <c r="A217" s="212">
        <v>13</v>
      </c>
      <c r="B217" s="213" t="s">
        <v>326</v>
      </c>
      <c r="C217" s="214">
        <v>2005</v>
      </c>
      <c r="D217" s="215">
        <v>3125</v>
      </c>
      <c r="E217" s="216"/>
      <c r="F217" s="123"/>
      <c r="G217" s="123"/>
      <c r="H217" s="124"/>
    </row>
    <row r="218" spans="1:8" ht="12.75">
      <c r="A218" s="212">
        <v>14</v>
      </c>
      <c r="B218" s="213" t="s">
        <v>324</v>
      </c>
      <c r="C218" s="214">
        <v>2005</v>
      </c>
      <c r="D218" s="215">
        <v>2740</v>
      </c>
      <c r="E218" s="216"/>
      <c r="F218" s="123"/>
      <c r="G218" s="123"/>
      <c r="H218" s="124"/>
    </row>
    <row r="219" spans="1:8" ht="12.75">
      <c r="A219" s="212">
        <v>15</v>
      </c>
      <c r="B219" s="213" t="s">
        <v>324</v>
      </c>
      <c r="C219" s="214">
        <v>2005</v>
      </c>
      <c r="D219" s="215">
        <v>2740</v>
      </c>
      <c r="E219" s="216"/>
      <c r="F219" s="123"/>
      <c r="G219" s="123"/>
      <c r="H219" s="124"/>
    </row>
    <row r="220" spans="1:8" ht="12.75">
      <c r="A220" s="212">
        <v>16</v>
      </c>
      <c r="B220" s="213" t="s">
        <v>327</v>
      </c>
      <c r="C220" s="214">
        <v>2005</v>
      </c>
      <c r="D220" s="215">
        <v>4820</v>
      </c>
      <c r="E220" s="216"/>
      <c r="F220" s="123"/>
      <c r="G220" s="123"/>
      <c r="H220" s="124"/>
    </row>
    <row r="221" spans="1:8" ht="12.75">
      <c r="A221" s="212">
        <v>17</v>
      </c>
      <c r="B221" s="213" t="s">
        <v>324</v>
      </c>
      <c r="C221" s="214">
        <v>2005</v>
      </c>
      <c r="D221" s="215">
        <v>10284.6</v>
      </c>
      <c r="E221" s="216"/>
      <c r="F221" s="123"/>
      <c r="G221" s="123"/>
      <c r="H221" s="124"/>
    </row>
    <row r="222" spans="1:8" ht="12.75">
      <c r="A222" s="212">
        <v>18</v>
      </c>
      <c r="B222" s="213" t="s">
        <v>324</v>
      </c>
      <c r="C222" s="214">
        <v>2005</v>
      </c>
      <c r="D222" s="215">
        <v>3635.33</v>
      </c>
      <c r="E222" s="217" t="s">
        <v>328</v>
      </c>
      <c r="F222" s="123"/>
      <c r="G222" s="123"/>
      <c r="H222" s="124"/>
    </row>
    <row r="223" spans="1:8" ht="12.75">
      <c r="A223" s="212">
        <v>19</v>
      </c>
      <c r="B223" s="213" t="s">
        <v>324</v>
      </c>
      <c r="C223" s="214">
        <v>2005</v>
      </c>
      <c r="D223" s="215">
        <v>3635.33</v>
      </c>
      <c r="E223" s="216"/>
      <c r="F223" s="123"/>
      <c r="G223" s="123"/>
      <c r="H223" s="124"/>
    </row>
    <row r="224" spans="1:8" ht="12.75">
      <c r="A224" s="212">
        <v>20</v>
      </c>
      <c r="B224" s="213" t="s">
        <v>329</v>
      </c>
      <c r="C224" s="214">
        <v>2005</v>
      </c>
      <c r="D224" s="215">
        <v>4817.32</v>
      </c>
      <c r="E224" s="216"/>
      <c r="F224" s="123"/>
      <c r="G224" s="123"/>
      <c r="H224" s="124"/>
    </row>
    <row r="225" spans="1:8" ht="12.75">
      <c r="A225" s="212">
        <v>21</v>
      </c>
      <c r="B225" s="213" t="s">
        <v>330</v>
      </c>
      <c r="C225" s="214">
        <v>2005</v>
      </c>
      <c r="D225" s="215">
        <v>7831.18</v>
      </c>
      <c r="E225" s="216"/>
      <c r="F225" s="123"/>
      <c r="G225" s="123"/>
      <c r="H225" s="124"/>
    </row>
    <row r="226" spans="1:8" ht="12.75">
      <c r="A226" s="212">
        <v>22</v>
      </c>
      <c r="B226" s="213" t="s">
        <v>331</v>
      </c>
      <c r="C226" s="214">
        <v>2005</v>
      </c>
      <c r="D226" s="215">
        <v>18910</v>
      </c>
      <c r="E226" s="216"/>
      <c r="F226" s="123"/>
      <c r="G226" s="123"/>
      <c r="H226" s="124"/>
    </row>
    <row r="227" spans="1:8" ht="12.75">
      <c r="A227" s="212">
        <v>23</v>
      </c>
      <c r="B227" s="213" t="s">
        <v>332</v>
      </c>
      <c r="C227" s="214">
        <v>2005</v>
      </c>
      <c r="D227" s="215">
        <v>14671.96</v>
      </c>
      <c r="E227" s="216"/>
      <c r="F227" s="123"/>
      <c r="G227" s="123"/>
      <c r="H227" s="124"/>
    </row>
    <row r="228" spans="1:8" ht="12.75">
      <c r="A228" s="212">
        <v>24</v>
      </c>
      <c r="B228" s="213" t="s">
        <v>333</v>
      </c>
      <c r="C228" s="214">
        <v>2006</v>
      </c>
      <c r="D228" s="215">
        <v>3669.35</v>
      </c>
      <c r="E228" s="216"/>
      <c r="F228" s="123"/>
      <c r="G228" s="123"/>
      <c r="H228" s="124"/>
    </row>
    <row r="229" spans="1:8" ht="12.75">
      <c r="A229" s="212">
        <v>25</v>
      </c>
      <c r="B229" s="213" t="s">
        <v>334</v>
      </c>
      <c r="C229" s="214">
        <v>2006</v>
      </c>
      <c r="D229" s="215">
        <v>3979.18</v>
      </c>
      <c r="E229" s="216"/>
      <c r="F229" s="123"/>
      <c r="G229" s="123"/>
      <c r="H229" s="124"/>
    </row>
    <row r="230" spans="1:8" ht="12.75">
      <c r="A230" s="212">
        <v>26</v>
      </c>
      <c r="B230" s="213" t="s">
        <v>335</v>
      </c>
      <c r="C230" s="214">
        <v>2006</v>
      </c>
      <c r="D230" s="215">
        <v>4390.78</v>
      </c>
      <c r="E230" s="216"/>
      <c r="F230" s="123"/>
      <c r="G230" s="123"/>
      <c r="H230" s="124"/>
    </row>
    <row r="231" spans="1:8" ht="12.75">
      <c r="A231" s="212">
        <v>27</v>
      </c>
      <c r="B231" s="213" t="s">
        <v>336</v>
      </c>
      <c r="C231" s="214">
        <v>2006</v>
      </c>
      <c r="D231" s="215">
        <v>32233.97</v>
      </c>
      <c r="E231" s="216"/>
      <c r="F231" s="123"/>
      <c r="G231" s="123"/>
      <c r="H231" s="124"/>
    </row>
    <row r="232" spans="1:8" ht="12.75">
      <c r="A232" s="212">
        <v>28</v>
      </c>
      <c r="B232" s="213" t="s">
        <v>324</v>
      </c>
      <c r="C232" s="214">
        <v>2006</v>
      </c>
      <c r="D232" s="215">
        <v>3973.67</v>
      </c>
      <c r="E232" s="216"/>
      <c r="F232" s="123"/>
      <c r="G232" s="123"/>
      <c r="H232" s="124"/>
    </row>
    <row r="233" spans="1:8" ht="12.75">
      <c r="A233" s="212">
        <v>29</v>
      </c>
      <c r="B233" s="213" t="s">
        <v>324</v>
      </c>
      <c r="C233" s="214">
        <v>2006</v>
      </c>
      <c r="D233" s="215">
        <v>3973.6600000000003</v>
      </c>
      <c r="E233" s="216"/>
      <c r="F233" s="123"/>
      <c r="G233" s="123"/>
      <c r="H233" s="124"/>
    </row>
    <row r="234" spans="1:8" ht="12.75">
      <c r="A234" s="212">
        <v>30</v>
      </c>
      <c r="B234" s="213" t="s">
        <v>324</v>
      </c>
      <c r="C234" s="214">
        <v>2006</v>
      </c>
      <c r="D234" s="215">
        <v>3973.6600000000003</v>
      </c>
      <c r="E234" s="217" t="s">
        <v>328</v>
      </c>
      <c r="F234" s="123"/>
      <c r="G234" s="123"/>
      <c r="H234" s="124"/>
    </row>
    <row r="235" spans="1:8" ht="12.75">
      <c r="A235" s="212">
        <v>31</v>
      </c>
      <c r="B235" s="213" t="s">
        <v>324</v>
      </c>
      <c r="C235" s="214">
        <v>2006</v>
      </c>
      <c r="D235" s="215">
        <v>3973.6600000000003</v>
      </c>
      <c r="E235" s="216"/>
      <c r="F235" s="123"/>
      <c r="G235" s="123"/>
      <c r="H235" s="124"/>
    </row>
    <row r="236" spans="1:8" ht="12.75">
      <c r="A236" s="212">
        <v>32</v>
      </c>
      <c r="B236" s="213" t="s">
        <v>337</v>
      </c>
      <c r="C236" s="214">
        <v>2006</v>
      </c>
      <c r="D236" s="215">
        <v>1827.56</v>
      </c>
      <c r="E236" s="216"/>
      <c r="F236" s="123"/>
      <c r="G236" s="123"/>
      <c r="H236" s="124"/>
    </row>
    <row r="237" spans="1:8" ht="12.75">
      <c r="A237" s="212">
        <v>33</v>
      </c>
      <c r="B237" s="213" t="s">
        <v>338</v>
      </c>
      <c r="C237" s="214">
        <v>2006</v>
      </c>
      <c r="D237" s="215">
        <v>811.3</v>
      </c>
      <c r="E237" s="216"/>
      <c r="F237" s="123"/>
      <c r="G237" s="123"/>
      <c r="H237" s="124"/>
    </row>
    <row r="238" spans="1:8" ht="12.75">
      <c r="A238" s="212">
        <v>34</v>
      </c>
      <c r="B238" s="213" t="s">
        <v>339</v>
      </c>
      <c r="C238" s="214">
        <v>2006</v>
      </c>
      <c r="D238" s="215">
        <v>944</v>
      </c>
      <c r="E238" s="216"/>
      <c r="F238" s="123"/>
      <c r="G238" s="123"/>
      <c r="H238" s="124"/>
    </row>
    <row r="239" spans="1:8" ht="12.75">
      <c r="A239" s="212">
        <v>35</v>
      </c>
      <c r="B239" s="213" t="s">
        <v>339</v>
      </c>
      <c r="C239" s="214">
        <v>2006</v>
      </c>
      <c r="D239" s="215">
        <v>944</v>
      </c>
      <c r="E239" s="216"/>
      <c r="F239" s="123"/>
      <c r="G239" s="123"/>
      <c r="H239" s="124"/>
    </row>
    <row r="240" spans="1:8" ht="12.75">
      <c r="A240" s="212">
        <v>36</v>
      </c>
      <c r="B240" s="213" t="s">
        <v>339</v>
      </c>
      <c r="C240" s="214">
        <v>2006</v>
      </c>
      <c r="D240" s="215">
        <v>944</v>
      </c>
      <c r="E240" s="216"/>
      <c r="F240" s="123"/>
      <c r="G240" s="123"/>
      <c r="H240" s="124"/>
    </row>
    <row r="241" spans="1:8" ht="12.75">
      <c r="A241" s="212">
        <v>37</v>
      </c>
      <c r="B241" s="213" t="s">
        <v>339</v>
      </c>
      <c r="C241" s="214">
        <v>2006</v>
      </c>
      <c r="D241" s="215">
        <v>944</v>
      </c>
      <c r="E241" s="216"/>
      <c r="F241" s="123"/>
      <c r="G241" s="123"/>
      <c r="H241" s="124"/>
    </row>
    <row r="242" spans="1:8" ht="12.75">
      <c r="A242" s="212">
        <v>38</v>
      </c>
      <c r="B242" s="213" t="s">
        <v>339</v>
      </c>
      <c r="C242" s="214">
        <v>2006</v>
      </c>
      <c r="D242" s="215">
        <v>944</v>
      </c>
      <c r="E242" s="216"/>
      <c r="F242" s="123"/>
      <c r="G242" s="123"/>
      <c r="H242" s="124"/>
    </row>
    <row r="243" spans="1:8" ht="12.75">
      <c r="A243" s="212">
        <v>39</v>
      </c>
      <c r="B243" s="213" t="s">
        <v>339</v>
      </c>
      <c r="C243" s="214">
        <v>2006</v>
      </c>
      <c r="D243" s="215">
        <v>944</v>
      </c>
      <c r="E243" s="216"/>
      <c r="F243" s="123"/>
      <c r="G243" s="123"/>
      <c r="H243" s="124"/>
    </row>
    <row r="244" spans="1:8" ht="12.75">
      <c r="A244" s="212">
        <v>40</v>
      </c>
      <c r="B244" s="213" t="s">
        <v>339</v>
      </c>
      <c r="C244" s="214">
        <v>2006</v>
      </c>
      <c r="D244" s="215">
        <v>944</v>
      </c>
      <c r="E244" s="216"/>
      <c r="F244" s="123"/>
      <c r="G244" s="123"/>
      <c r="H244" s="124"/>
    </row>
    <row r="245" spans="1:8" ht="12.75">
      <c r="A245" s="212">
        <v>41</v>
      </c>
      <c r="B245" s="213" t="s">
        <v>339</v>
      </c>
      <c r="C245" s="214">
        <v>2006</v>
      </c>
      <c r="D245" s="215">
        <v>943.37</v>
      </c>
      <c r="E245" s="216"/>
      <c r="F245" s="123"/>
      <c r="G245" s="123"/>
      <c r="H245" s="124"/>
    </row>
    <row r="246" spans="1:8" ht="12.75">
      <c r="A246" s="212">
        <v>42</v>
      </c>
      <c r="B246" s="213" t="s">
        <v>340</v>
      </c>
      <c r="C246" s="214">
        <v>2006</v>
      </c>
      <c r="D246" s="215">
        <v>2906.6</v>
      </c>
      <c r="E246" s="217" t="s">
        <v>328</v>
      </c>
      <c r="F246" s="123"/>
      <c r="G246" s="123"/>
      <c r="H246" s="124"/>
    </row>
    <row r="247" spans="1:8" ht="12.75">
      <c r="A247" s="212">
        <v>43</v>
      </c>
      <c r="B247" s="213" t="s">
        <v>341</v>
      </c>
      <c r="C247" s="214">
        <v>2006</v>
      </c>
      <c r="D247" s="215">
        <v>1718.49</v>
      </c>
      <c r="E247" s="217" t="s">
        <v>328</v>
      </c>
      <c r="F247" s="123"/>
      <c r="G247" s="123"/>
      <c r="H247" s="124"/>
    </row>
    <row r="248" spans="1:8" ht="12.75">
      <c r="A248" s="212">
        <v>44</v>
      </c>
      <c r="B248" s="213" t="s">
        <v>342</v>
      </c>
      <c r="C248" s="214">
        <v>2006</v>
      </c>
      <c r="D248" s="215">
        <v>3380.49</v>
      </c>
      <c r="E248" s="216"/>
      <c r="F248" s="123"/>
      <c r="G248" s="123"/>
      <c r="H248" s="124"/>
    </row>
    <row r="249" spans="1:8" ht="12.75">
      <c r="A249" s="212">
        <v>45</v>
      </c>
      <c r="B249" s="213" t="s">
        <v>343</v>
      </c>
      <c r="C249" s="214">
        <v>2006</v>
      </c>
      <c r="D249" s="215">
        <v>285</v>
      </c>
      <c r="E249" s="216"/>
      <c r="F249" s="123"/>
      <c r="G249" s="123"/>
      <c r="H249" s="124"/>
    </row>
    <row r="250" spans="1:8" ht="12.75">
      <c r="A250" s="212">
        <v>46</v>
      </c>
      <c r="B250" s="213" t="s">
        <v>344</v>
      </c>
      <c r="C250" s="214">
        <v>2006</v>
      </c>
      <c r="D250" s="215">
        <v>2999</v>
      </c>
      <c r="E250" s="216"/>
      <c r="F250" s="123"/>
      <c r="G250" s="123"/>
      <c r="H250" s="124"/>
    </row>
    <row r="251" spans="1:8" ht="12.75">
      <c r="A251" s="212">
        <v>47</v>
      </c>
      <c r="B251" s="213" t="s">
        <v>345</v>
      </c>
      <c r="C251" s="214">
        <v>2006</v>
      </c>
      <c r="D251" s="215">
        <v>1690</v>
      </c>
      <c r="E251" s="216"/>
      <c r="F251" s="123"/>
      <c r="G251" s="123"/>
      <c r="H251" s="124"/>
    </row>
    <row r="252" spans="1:8" ht="12.75">
      <c r="A252" s="212">
        <v>48</v>
      </c>
      <c r="B252" s="218" t="s">
        <v>324</v>
      </c>
      <c r="C252" s="219">
        <v>2007</v>
      </c>
      <c r="D252" s="192">
        <v>6301.18</v>
      </c>
      <c r="E252" s="217" t="s">
        <v>328</v>
      </c>
      <c r="F252" s="123"/>
      <c r="G252" s="123"/>
      <c r="H252" s="124"/>
    </row>
    <row r="253" spans="1:8" ht="12.75">
      <c r="A253" s="212">
        <v>49</v>
      </c>
      <c r="B253" s="218" t="s">
        <v>324</v>
      </c>
      <c r="C253" s="219">
        <v>2007</v>
      </c>
      <c r="D253" s="192">
        <v>5462.55</v>
      </c>
      <c r="E253" s="220"/>
      <c r="F253" s="123"/>
      <c r="G253" s="123"/>
      <c r="H253" s="124"/>
    </row>
    <row r="254" spans="1:8" ht="12.75">
      <c r="A254" s="212">
        <v>50</v>
      </c>
      <c r="B254" s="218" t="s">
        <v>324</v>
      </c>
      <c r="C254" s="219">
        <v>2007</v>
      </c>
      <c r="D254" s="192">
        <v>5436.93</v>
      </c>
      <c r="E254" s="220"/>
      <c r="F254" s="123"/>
      <c r="G254" s="123"/>
      <c r="H254" s="124"/>
    </row>
    <row r="255" spans="1:8" ht="12.75">
      <c r="A255" s="212">
        <v>51</v>
      </c>
      <c r="B255" s="218" t="s">
        <v>346</v>
      </c>
      <c r="C255" s="219">
        <v>2007</v>
      </c>
      <c r="D255" s="192">
        <v>33115.68</v>
      </c>
      <c r="E255" s="220"/>
      <c r="F255" s="123"/>
      <c r="G255" s="123"/>
      <c r="H255" s="124"/>
    </row>
    <row r="256" spans="1:6" ht="18" customHeight="1">
      <c r="A256" s="212">
        <v>52</v>
      </c>
      <c r="B256" s="218" t="s">
        <v>347</v>
      </c>
      <c r="C256" s="219">
        <v>2007</v>
      </c>
      <c r="D256" s="192">
        <v>7244.36</v>
      </c>
      <c r="E256" s="220"/>
      <c r="F256" s="123"/>
    </row>
    <row r="257" spans="1:6" ht="12.75">
      <c r="A257" s="212">
        <v>53</v>
      </c>
      <c r="B257" s="218" t="s">
        <v>348</v>
      </c>
      <c r="C257" s="219">
        <v>2007</v>
      </c>
      <c r="D257" s="192">
        <v>788.12</v>
      </c>
      <c r="E257" s="220"/>
      <c r="F257" s="123"/>
    </row>
    <row r="258" spans="1:6" ht="12.75">
      <c r="A258" s="212">
        <v>54</v>
      </c>
      <c r="B258" s="218" t="s">
        <v>349</v>
      </c>
      <c r="C258" s="219">
        <v>2007</v>
      </c>
      <c r="D258" s="192">
        <v>424.56</v>
      </c>
      <c r="E258" s="217" t="s">
        <v>328</v>
      </c>
      <c r="F258" s="123"/>
    </row>
    <row r="259" spans="1:6" ht="12.75">
      <c r="A259" s="212">
        <v>55</v>
      </c>
      <c r="B259" s="218" t="s">
        <v>349</v>
      </c>
      <c r="C259" s="219">
        <v>2007</v>
      </c>
      <c r="D259" s="192">
        <v>424.56</v>
      </c>
      <c r="E259" s="220"/>
      <c r="F259" s="123"/>
    </row>
    <row r="260" spans="1:6" ht="12.75">
      <c r="A260" s="212">
        <v>56</v>
      </c>
      <c r="B260" s="218" t="s">
        <v>350</v>
      </c>
      <c r="C260" s="219">
        <v>2007</v>
      </c>
      <c r="D260" s="192">
        <v>3199.45</v>
      </c>
      <c r="E260" s="220"/>
      <c r="F260" s="123"/>
    </row>
    <row r="261" spans="1:6" ht="12.75">
      <c r="A261" s="212">
        <v>57</v>
      </c>
      <c r="B261" s="218" t="s">
        <v>350</v>
      </c>
      <c r="C261" s="219">
        <v>2007</v>
      </c>
      <c r="D261" s="192">
        <v>3199.45</v>
      </c>
      <c r="E261" s="220"/>
      <c r="F261" s="123"/>
    </row>
    <row r="262" spans="1:6" ht="12.75">
      <c r="A262" s="212">
        <v>58</v>
      </c>
      <c r="B262" s="218" t="s">
        <v>351</v>
      </c>
      <c r="C262" s="219">
        <v>2007</v>
      </c>
      <c r="D262" s="192">
        <v>357.47</v>
      </c>
      <c r="E262" s="220"/>
      <c r="F262" s="123"/>
    </row>
    <row r="263" spans="1:6" ht="12.75">
      <c r="A263" s="212">
        <v>59</v>
      </c>
      <c r="B263" s="218" t="s">
        <v>352</v>
      </c>
      <c r="C263" s="219">
        <v>2007</v>
      </c>
      <c r="D263" s="192">
        <v>3391.6</v>
      </c>
      <c r="E263" s="217" t="s">
        <v>328</v>
      </c>
      <c r="F263" s="123"/>
    </row>
    <row r="264" spans="1:6" ht="12.75">
      <c r="A264" s="212">
        <v>60</v>
      </c>
      <c r="B264" s="218" t="s">
        <v>353</v>
      </c>
      <c r="C264" s="219">
        <v>2007</v>
      </c>
      <c r="D264" s="192">
        <v>220</v>
      </c>
      <c r="E264" s="220"/>
      <c r="F264" s="123"/>
    </row>
    <row r="265" spans="1:8" ht="12.75">
      <c r="A265" s="212">
        <v>61</v>
      </c>
      <c r="B265" s="218" t="s">
        <v>338</v>
      </c>
      <c r="C265" s="219">
        <v>2007</v>
      </c>
      <c r="D265" s="192">
        <v>155</v>
      </c>
      <c r="E265" s="220"/>
      <c r="F265" s="123"/>
      <c r="G265" s="123"/>
      <c r="H265" s="124"/>
    </row>
    <row r="266" spans="1:8" ht="12.75">
      <c r="A266" s="212">
        <v>62</v>
      </c>
      <c r="B266" s="213" t="s">
        <v>354</v>
      </c>
      <c r="C266" s="214">
        <v>2007</v>
      </c>
      <c r="D266" s="215">
        <v>181.78</v>
      </c>
      <c r="E266" s="217"/>
      <c r="F266" s="123"/>
      <c r="G266" s="123"/>
      <c r="H266" s="124"/>
    </row>
    <row r="267" spans="1:8" ht="12.75">
      <c r="A267" s="212">
        <v>63</v>
      </c>
      <c r="B267" s="213" t="s">
        <v>354</v>
      </c>
      <c r="C267" s="214">
        <v>2007</v>
      </c>
      <c r="D267" s="215">
        <v>181.78</v>
      </c>
      <c r="E267" s="217"/>
      <c r="F267" s="123"/>
      <c r="G267" s="123"/>
      <c r="H267" s="124"/>
    </row>
    <row r="268" spans="1:8" ht="12.75">
      <c r="A268" s="212">
        <v>64</v>
      </c>
      <c r="B268" s="213" t="s">
        <v>354</v>
      </c>
      <c r="C268" s="214">
        <v>2007</v>
      </c>
      <c r="D268" s="215">
        <v>181.78</v>
      </c>
      <c r="E268" s="217"/>
      <c r="F268" s="123"/>
      <c r="G268" s="123"/>
      <c r="H268" s="124"/>
    </row>
    <row r="269" spans="1:8" ht="12.75">
      <c r="A269" s="212">
        <v>65</v>
      </c>
      <c r="B269" s="213" t="s">
        <v>355</v>
      </c>
      <c r="C269" s="214">
        <v>2007</v>
      </c>
      <c r="D269" s="215">
        <v>163.48</v>
      </c>
      <c r="E269" s="217" t="s">
        <v>328</v>
      </c>
      <c r="F269" s="123"/>
      <c r="G269" s="123"/>
      <c r="H269" s="124"/>
    </row>
    <row r="270" spans="1:8" ht="12.75">
      <c r="A270" s="212">
        <v>66</v>
      </c>
      <c r="B270" s="213" t="s">
        <v>355</v>
      </c>
      <c r="C270" s="214">
        <v>2007</v>
      </c>
      <c r="D270" s="215">
        <v>163.48</v>
      </c>
      <c r="E270" s="217"/>
      <c r="F270" s="123"/>
      <c r="G270" s="123"/>
      <c r="H270" s="124"/>
    </row>
    <row r="271" spans="1:8" ht="12.75">
      <c r="A271" s="212">
        <v>67</v>
      </c>
      <c r="B271" s="213" t="s">
        <v>355</v>
      </c>
      <c r="C271" s="214">
        <v>2007</v>
      </c>
      <c r="D271" s="215">
        <v>163.48</v>
      </c>
      <c r="E271" s="217"/>
      <c r="F271" s="123"/>
      <c r="G271" s="123"/>
      <c r="H271" s="124"/>
    </row>
    <row r="272" spans="1:8" ht="12.75">
      <c r="A272" s="212">
        <v>68</v>
      </c>
      <c r="B272" s="213" t="s">
        <v>355</v>
      </c>
      <c r="C272" s="214">
        <v>2007</v>
      </c>
      <c r="D272" s="215">
        <v>163.48</v>
      </c>
      <c r="E272" s="217"/>
      <c r="F272" s="123"/>
      <c r="G272" s="123"/>
      <c r="H272" s="124"/>
    </row>
    <row r="273" spans="1:8" ht="12.75">
      <c r="A273" s="212">
        <v>69</v>
      </c>
      <c r="B273" s="213" t="s">
        <v>355</v>
      </c>
      <c r="C273" s="214">
        <v>2007</v>
      </c>
      <c r="D273" s="215">
        <v>163.48</v>
      </c>
      <c r="E273" s="217"/>
      <c r="F273" s="123"/>
      <c r="G273" s="123"/>
      <c r="H273" s="124"/>
    </row>
    <row r="274" spans="1:8" ht="12.75">
      <c r="A274" s="212">
        <v>70</v>
      </c>
      <c r="B274" s="213" t="s">
        <v>355</v>
      </c>
      <c r="C274" s="214">
        <v>2007</v>
      </c>
      <c r="D274" s="215">
        <v>163.48</v>
      </c>
      <c r="E274" s="217"/>
      <c r="F274" s="123"/>
      <c r="G274" s="123"/>
      <c r="H274" s="124"/>
    </row>
    <row r="275" spans="1:8" ht="12.75">
      <c r="A275" s="212">
        <v>71</v>
      </c>
      <c r="B275" s="213" t="s">
        <v>355</v>
      </c>
      <c r="C275" s="214">
        <v>2007</v>
      </c>
      <c r="D275" s="215">
        <v>163.48</v>
      </c>
      <c r="E275" s="217"/>
      <c r="F275" s="123"/>
      <c r="G275" s="123"/>
      <c r="H275" s="124"/>
    </row>
    <row r="276" spans="1:8" ht="12.75">
      <c r="A276" s="212">
        <v>72</v>
      </c>
      <c r="B276" s="213" t="s">
        <v>334</v>
      </c>
      <c r="C276" s="214">
        <v>2008</v>
      </c>
      <c r="D276" s="215">
        <v>3598</v>
      </c>
      <c r="E276" s="217"/>
      <c r="F276" s="123"/>
      <c r="G276" s="123"/>
      <c r="H276" s="124"/>
    </row>
    <row r="277" spans="1:8" ht="12.75">
      <c r="A277" s="212">
        <v>73</v>
      </c>
      <c r="B277" s="213" t="s">
        <v>356</v>
      </c>
      <c r="C277" s="214">
        <v>2008</v>
      </c>
      <c r="D277" s="215">
        <v>12000.01</v>
      </c>
      <c r="E277" s="217" t="s">
        <v>328</v>
      </c>
      <c r="F277" s="123"/>
      <c r="G277" s="123"/>
      <c r="H277" s="124"/>
    </row>
    <row r="278" spans="1:8" ht="12.75">
      <c r="A278" s="212">
        <v>74</v>
      </c>
      <c r="B278" s="213" t="s">
        <v>357</v>
      </c>
      <c r="C278" s="214">
        <v>2008</v>
      </c>
      <c r="D278" s="215">
        <v>12810</v>
      </c>
      <c r="E278" s="217"/>
      <c r="F278" s="123"/>
      <c r="G278" s="123"/>
      <c r="H278" s="124"/>
    </row>
    <row r="279" spans="1:8" ht="12.75">
      <c r="A279" s="212">
        <v>75</v>
      </c>
      <c r="B279" s="213" t="s">
        <v>324</v>
      </c>
      <c r="C279" s="214">
        <v>2008</v>
      </c>
      <c r="D279" s="215">
        <v>3635.6</v>
      </c>
      <c r="E279" s="217" t="s">
        <v>328</v>
      </c>
      <c r="F279" s="123"/>
      <c r="G279" s="123"/>
      <c r="H279" s="124"/>
    </row>
    <row r="280" spans="1:8" ht="12.75">
      <c r="A280" s="212">
        <v>76</v>
      </c>
      <c r="B280" s="213" t="s">
        <v>324</v>
      </c>
      <c r="C280" s="214"/>
      <c r="D280" s="215">
        <v>3635.6</v>
      </c>
      <c r="E280" s="217"/>
      <c r="F280" s="123"/>
      <c r="G280" s="123"/>
      <c r="H280" s="124"/>
    </row>
    <row r="281" spans="1:8" ht="12.75">
      <c r="A281" s="212">
        <v>77</v>
      </c>
      <c r="B281" s="213" t="s">
        <v>324</v>
      </c>
      <c r="C281" s="214"/>
      <c r="D281" s="215">
        <v>3635.6</v>
      </c>
      <c r="E281" s="217"/>
      <c r="F281" s="123"/>
      <c r="G281" s="123"/>
      <c r="H281" s="124"/>
    </row>
    <row r="282" spans="1:8" ht="12.75">
      <c r="A282" s="212">
        <v>78</v>
      </c>
      <c r="B282" s="213" t="s">
        <v>358</v>
      </c>
      <c r="C282" s="214">
        <v>2008</v>
      </c>
      <c r="D282" s="215">
        <v>3031</v>
      </c>
      <c r="E282" s="217" t="s">
        <v>328</v>
      </c>
      <c r="F282" s="123"/>
      <c r="G282" s="123"/>
      <c r="H282" s="124"/>
    </row>
    <row r="283" spans="1:8" ht="12.75">
      <c r="A283" s="212">
        <v>79</v>
      </c>
      <c r="B283" s="213" t="s">
        <v>358</v>
      </c>
      <c r="C283" s="214"/>
      <c r="D283" s="215">
        <v>3031.01</v>
      </c>
      <c r="E283" s="217"/>
      <c r="F283" s="123"/>
      <c r="G283" s="123"/>
      <c r="H283" s="124"/>
    </row>
    <row r="284" spans="1:8" ht="12.75">
      <c r="A284" s="212">
        <v>80</v>
      </c>
      <c r="B284" s="213" t="s">
        <v>358</v>
      </c>
      <c r="C284" s="214"/>
      <c r="D284" s="215">
        <v>2830.4</v>
      </c>
      <c r="E284" s="217"/>
      <c r="F284" s="123"/>
      <c r="G284" s="123"/>
      <c r="H284" s="124"/>
    </row>
    <row r="285" spans="1:8" ht="12.75">
      <c r="A285" s="212">
        <v>81</v>
      </c>
      <c r="B285" s="213" t="s">
        <v>324</v>
      </c>
      <c r="C285" s="214"/>
      <c r="D285" s="215">
        <v>2500</v>
      </c>
      <c r="E285" s="217" t="s">
        <v>328</v>
      </c>
      <c r="F285" s="123"/>
      <c r="G285" s="123"/>
      <c r="H285" s="124"/>
    </row>
    <row r="286" spans="1:8" ht="12.75">
      <c r="A286" s="212">
        <v>82</v>
      </c>
      <c r="B286" s="213" t="s">
        <v>324</v>
      </c>
      <c r="C286" s="214"/>
      <c r="D286" s="215">
        <v>2500</v>
      </c>
      <c r="E286" s="217" t="s">
        <v>328</v>
      </c>
      <c r="F286" s="123"/>
      <c r="G286" s="123"/>
      <c r="H286" s="124"/>
    </row>
    <row r="287" spans="1:8" ht="12.75">
      <c r="A287" s="212">
        <v>83</v>
      </c>
      <c r="B287" s="213" t="s">
        <v>324</v>
      </c>
      <c r="C287" s="214"/>
      <c r="D287" s="215">
        <v>2500</v>
      </c>
      <c r="E287" s="217"/>
      <c r="F287" s="123"/>
      <c r="G287" s="123"/>
      <c r="H287" s="124"/>
    </row>
    <row r="288" spans="1:8" ht="12.75">
      <c r="A288" s="212">
        <v>84</v>
      </c>
      <c r="B288" s="213" t="s">
        <v>324</v>
      </c>
      <c r="C288" s="214"/>
      <c r="D288" s="215">
        <v>2500</v>
      </c>
      <c r="E288" s="217"/>
      <c r="F288" s="123"/>
      <c r="G288" s="123"/>
      <c r="H288" s="124"/>
    </row>
    <row r="289" spans="1:8" ht="12.75">
      <c r="A289" s="212">
        <v>85</v>
      </c>
      <c r="B289" s="213" t="s">
        <v>359</v>
      </c>
      <c r="C289" s="214">
        <v>2008</v>
      </c>
      <c r="D289" s="215">
        <v>690.39</v>
      </c>
      <c r="E289" s="217" t="s">
        <v>328</v>
      </c>
      <c r="F289" s="123"/>
      <c r="G289" s="123"/>
      <c r="H289" s="124"/>
    </row>
    <row r="290" spans="1:8" ht="12.75">
      <c r="A290" s="212">
        <v>86</v>
      </c>
      <c r="B290" s="213" t="s">
        <v>360</v>
      </c>
      <c r="C290" s="214"/>
      <c r="D290" s="215">
        <v>3312.3</v>
      </c>
      <c r="E290" s="217"/>
      <c r="F290" s="123"/>
      <c r="G290" s="123"/>
      <c r="H290" s="124"/>
    </row>
    <row r="291" spans="1:8" ht="12.75">
      <c r="A291" s="212">
        <v>87</v>
      </c>
      <c r="B291" s="213" t="s">
        <v>360</v>
      </c>
      <c r="C291" s="214"/>
      <c r="D291" s="215">
        <v>3312.3</v>
      </c>
      <c r="E291" s="217"/>
      <c r="F291" s="123"/>
      <c r="G291" s="123"/>
      <c r="H291" s="124"/>
    </row>
    <row r="292" spans="1:8" ht="12.75">
      <c r="A292" s="212">
        <v>88</v>
      </c>
      <c r="B292" s="213" t="s">
        <v>361</v>
      </c>
      <c r="C292" s="214">
        <v>2008</v>
      </c>
      <c r="D292" s="215">
        <v>1207.8</v>
      </c>
      <c r="E292" s="217"/>
      <c r="F292" s="123"/>
      <c r="G292" s="123"/>
      <c r="H292" s="124"/>
    </row>
    <row r="293" spans="1:8" ht="12.75">
      <c r="A293" s="212">
        <v>89</v>
      </c>
      <c r="B293" s="213" t="s">
        <v>362</v>
      </c>
      <c r="C293" s="214"/>
      <c r="D293" s="215">
        <v>1207.8</v>
      </c>
      <c r="E293" s="217"/>
      <c r="F293" s="123"/>
      <c r="G293" s="123"/>
      <c r="H293" s="124"/>
    </row>
    <row r="294" spans="1:8" ht="12.75">
      <c r="A294" s="221"/>
      <c r="B294" s="213"/>
      <c r="C294" s="222" t="s">
        <v>227</v>
      </c>
      <c r="D294" s="223">
        <f>SUM(D205:D293)</f>
        <v>331673.11</v>
      </c>
      <c r="E294" s="217"/>
      <c r="F294" s="123"/>
      <c r="G294" s="123"/>
      <c r="H294" s="124"/>
    </row>
    <row r="295" spans="1:8" ht="12.75">
      <c r="A295" s="224"/>
      <c r="B295" s="225" t="s">
        <v>363</v>
      </c>
      <c r="C295" s="226"/>
      <c r="D295" s="227"/>
      <c r="E295" s="228"/>
      <c r="F295" s="123"/>
      <c r="G295" s="123"/>
      <c r="H295" s="124"/>
    </row>
    <row r="296" spans="1:8" ht="12.75">
      <c r="A296" s="221">
        <v>1</v>
      </c>
      <c r="B296" s="213" t="s">
        <v>364</v>
      </c>
      <c r="C296" s="214">
        <v>2003</v>
      </c>
      <c r="D296" s="215">
        <v>7199</v>
      </c>
      <c r="E296" s="229"/>
      <c r="F296" s="123"/>
      <c r="G296" s="123"/>
      <c r="H296" s="124"/>
    </row>
    <row r="297" spans="1:8" ht="12.75">
      <c r="A297" s="221">
        <v>2</v>
      </c>
      <c r="B297" s="213" t="s">
        <v>365</v>
      </c>
      <c r="C297" s="214">
        <v>2003</v>
      </c>
      <c r="D297" s="215">
        <v>2293.6</v>
      </c>
      <c r="E297" s="229"/>
      <c r="F297" s="123"/>
      <c r="G297" s="123"/>
      <c r="H297" s="124"/>
    </row>
    <row r="298" spans="1:8" ht="12.75">
      <c r="A298" s="221">
        <v>3</v>
      </c>
      <c r="B298" s="213" t="s">
        <v>366</v>
      </c>
      <c r="C298" s="214">
        <v>2003</v>
      </c>
      <c r="D298" s="215">
        <v>843.73</v>
      </c>
      <c r="E298" s="229"/>
      <c r="F298" s="123"/>
      <c r="G298" s="123"/>
      <c r="H298" s="124"/>
    </row>
    <row r="299" spans="1:8" ht="12.75">
      <c r="A299" s="221">
        <v>4</v>
      </c>
      <c r="B299" s="213" t="s">
        <v>367</v>
      </c>
      <c r="C299" s="214">
        <v>2006</v>
      </c>
      <c r="D299" s="215">
        <v>312.2</v>
      </c>
      <c r="E299" s="229"/>
      <c r="F299" s="123"/>
      <c r="G299" s="123"/>
      <c r="H299" s="124"/>
    </row>
    <row r="300" spans="1:8" ht="12.75">
      <c r="A300" s="221">
        <v>5</v>
      </c>
      <c r="B300" s="213" t="s">
        <v>368</v>
      </c>
      <c r="C300" s="214">
        <v>2007</v>
      </c>
      <c r="D300" s="215">
        <v>9725.03</v>
      </c>
      <c r="E300" s="229"/>
      <c r="F300" s="123"/>
      <c r="G300" s="123"/>
      <c r="H300" s="124"/>
    </row>
    <row r="301" spans="1:8" ht="12.75">
      <c r="A301" s="221">
        <v>6</v>
      </c>
      <c r="B301" s="213" t="s">
        <v>369</v>
      </c>
      <c r="C301" s="214">
        <v>2007</v>
      </c>
      <c r="D301" s="215">
        <v>6000</v>
      </c>
      <c r="E301" s="217" t="s">
        <v>328</v>
      </c>
      <c r="F301" s="123"/>
      <c r="G301" s="123"/>
      <c r="H301" s="124"/>
    </row>
    <row r="302" spans="1:8" ht="12.75">
      <c r="A302" s="221">
        <v>7</v>
      </c>
      <c r="B302" s="213" t="s">
        <v>370</v>
      </c>
      <c r="C302" s="214">
        <v>2007</v>
      </c>
      <c r="D302" s="215">
        <v>1929</v>
      </c>
      <c r="E302" s="229"/>
      <c r="F302" s="123"/>
      <c r="G302" s="123"/>
      <c r="H302" s="124"/>
    </row>
    <row r="303" spans="1:8" ht="12.75">
      <c r="A303" s="221">
        <v>8</v>
      </c>
      <c r="B303" s="213" t="s">
        <v>371</v>
      </c>
      <c r="C303" s="214">
        <v>2007</v>
      </c>
      <c r="D303" s="215">
        <v>3122.9</v>
      </c>
      <c r="E303" s="229"/>
      <c r="F303" s="123"/>
      <c r="G303" s="123"/>
      <c r="H303" s="124"/>
    </row>
    <row r="304" spans="1:8" ht="12.75">
      <c r="A304" s="221">
        <v>9</v>
      </c>
      <c r="B304" s="213" t="s">
        <v>372</v>
      </c>
      <c r="C304" s="214">
        <v>2008</v>
      </c>
      <c r="D304" s="215">
        <v>3505</v>
      </c>
      <c r="E304" s="217" t="s">
        <v>328</v>
      </c>
      <c r="F304" s="123"/>
      <c r="G304" s="123"/>
      <c r="H304" s="124"/>
    </row>
    <row r="305" spans="1:8" ht="12.75">
      <c r="A305" s="221">
        <v>10</v>
      </c>
      <c r="B305" s="213" t="s">
        <v>373</v>
      </c>
      <c r="C305" s="214">
        <v>2008</v>
      </c>
      <c r="D305" s="215">
        <v>5889</v>
      </c>
      <c r="E305" s="217" t="s">
        <v>328</v>
      </c>
      <c r="F305" s="123"/>
      <c r="G305" s="123"/>
      <c r="H305" s="124"/>
    </row>
    <row r="306" spans="1:8" ht="12.75">
      <c r="A306" s="221"/>
      <c r="B306" s="230"/>
      <c r="C306" s="231" t="s">
        <v>227</v>
      </c>
      <c r="D306" s="232">
        <f>SUM(D296:D305)</f>
        <v>40819.46000000001</v>
      </c>
      <c r="E306" s="217"/>
      <c r="F306" s="123"/>
      <c r="G306" s="123"/>
      <c r="H306" s="124"/>
    </row>
    <row r="307" spans="1:8" ht="12.75">
      <c r="A307" s="233"/>
      <c r="B307" s="234" t="s">
        <v>233</v>
      </c>
      <c r="C307" s="235"/>
      <c r="D307" s="236"/>
      <c r="E307" s="237"/>
      <c r="F307" s="123"/>
      <c r="G307" s="123"/>
      <c r="H307" s="124"/>
    </row>
    <row r="308" spans="1:8" ht="12.75">
      <c r="A308" s="221">
        <v>1</v>
      </c>
      <c r="B308" s="27" t="s">
        <v>374</v>
      </c>
      <c r="C308" s="238">
        <v>2005</v>
      </c>
      <c r="D308" s="239">
        <v>1305.4</v>
      </c>
      <c r="E308" s="217"/>
      <c r="F308" s="123"/>
      <c r="G308" s="123"/>
      <c r="H308" s="124"/>
    </row>
    <row r="309" spans="1:8" ht="12.75">
      <c r="A309" s="221">
        <v>2</v>
      </c>
      <c r="B309" s="27" t="s">
        <v>375</v>
      </c>
      <c r="C309" s="238">
        <v>2005</v>
      </c>
      <c r="D309" s="239">
        <v>7946.59</v>
      </c>
      <c r="E309" s="217"/>
      <c r="F309" s="123"/>
      <c r="G309" s="123"/>
      <c r="H309" s="124"/>
    </row>
    <row r="310" spans="1:8" ht="12.75">
      <c r="A310" s="221">
        <v>3</v>
      </c>
      <c r="B310" s="27" t="s">
        <v>376</v>
      </c>
      <c r="C310" s="238">
        <v>2006</v>
      </c>
      <c r="D310" s="239">
        <v>4758</v>
      </c>
      <c r="E310" s="217"/>
      <c r="F310" s="123"/>
      <c r="G310" s="123"/>
      <c r="H310" s="124"/>
    </row>
    <row r="311" spans="1:8" ht="12.75">
      <c r="A311" s="221">
        <v>4</v>
      </c>
      <c r="B311" s="27" t="s">
        <v>377</v>
      </c>
      <c r="C311" s="238">
        <v>2006</v>
      </c>
      <c r="D311" s="239">
        <v>1994.7</v>
      </c>
      <c r="E311" s="217"/>
      <c r="F311" s="123"/>
      <c r="G311" s="123"/>
      <c r="H311" s="124"/>
    </row>
    <row r="312" spans="1:8" ht="12.75">
      <c r="A312" s="221">
        <v>5</v>
      </c>
      <c r="B312" s="27" t="s">
        <v>377</v>
      </c>
      <c r="C312" s="238">
        <v>2006</v>
      </c>
      <c r="D312" s="239">
        <v>1363.96</v>
      </c>
      <c r="E312" s="217"/>
      <c r="F312" s="123"/>
      <c r="G312" s="123"/>
      <c r="H312" s="124"/>
    </row>
    <row r="313" spans="1:8" ht="12.75">
      <c r="A313" s="221">
        <v>6</v>
      </c>
      <c r="B313" s="27" t="s">
        <v>377</v>
      </c>
      <c r="C313" s="238">
        <v>2006</v>
      </c>
      <c r="D313" s="239">
        <v>1363.96</v>
      </c>
      <c r="E313" s="217"/>
      <c r="F313" s="123"/>
      <c r="G313" s="123"/>
      <c r="H313" s="124"/>
    </row>
    <row r="314" spans="1:8" ht="12.75">
      <c r="A314" s="221">
        <v>7</v>
      </c>
      <c r="B314" s="27" t="s">
        <v>261</v>
      </c>
      <c r="C314" s="238">
        <v>2006</v>
      </c>
      <c r="D314" s="239">
        <v>515.94</v>
      </c>
      <c r="E314" s="217"/>
      <c r="F314" s="123"/>
      <c r="G314" s="123"/>
      <c r="H314" s="124"/>
    </row>
    <row r="315" spans="1:8" ht="12.75">
      <c r="A315" s="221">
        <v>8</v>
      </c>
      <c r="B315" s="27" t="s">
        <v>261</v>
      </c>
      <c r="C315" s="238">
        <v>2006</v>
      </c>
      <c r="D315" s="239">
        <v>515.94</v>
      </c>
      <c r="E315" s="217"/>
      <c r="F315" s="123"/>
      <c r="G315" s="123"/>
      <c r="H315" s="124"/>
    </row>
    <row r="316" spans="1:8" ht="12.75">
      <c r="A316" s="221">
        <v>9</v>
      </c>
      <c r="B316" s="27" t="s">
        <v>261</v>
      </c>
      <c r="C316" s="238">
        <v>2006</v>
      </c>
      <c r="D316" s="239">
        <v>515.94</v>
      </c>
      <c r="E316" s="217"/>
      <c r="F316" s="123"/>
      <c r="G316" s="123"/>
      <c r="H316" s="124"/>
    </row>
    <row r="317" spans="1:8" ht="12.75">
      <c r="A317" s="221">
        <v>10</v>
      </c>
      <c r="B317" s="27" t="s">
        <v>261</v>
      </c>
      <c r="C317" s="238">
        <v>2006</v>
      </c>
      <c r="D317" s="239">
        <v>515.94</v>
      </c>
      <c r="E317" s="217"/>
      <c r="F317" s="123"/>
      <c r="G317" s="123"/>
      <c r="H317" s="124"/>
    </row>
    <row r="318" spans="1:8" ht="12.75">
      <c r="A318" s="221">
        <v>11</v>
      </c>
      <c r="B318" s="27" t="s">
        <v>378</v>
      </c>
      <c r="C318" s="238">
        <v>2006</v>
      </c>
      <c r="D318" s="239">
        <v>3053.66</v>
      </c>
      <c r="E318" s="217"/>
      <c r="F318" s="123"/>
      <c r="G318" s="123"/>
      <c r="H318" s="124"/>
    </row>
    <row r="319" spans="1:8" ht="12.75">
      <c r="A319" s="221">
        <v>12</v>
      </c>
      <c r="B319" s="27" t="s">
        <v>379</v>
      </c>
      <c r="C319" s="238">
        <v>2006</v>
      </c>
      <c r="D319" s="239">
        <v>1830</v>
      </c>
      <c r="E319" s="217"/>
      <c r="F319" s="123"/>
      <c r="G319" s="123"/>
      <c r="H319" s="124"/>
    </row>
    <row r="320" spans="1:8" ht="12.75">
      <c r="A320" s="221">
        <v>13</v>
      </c>
      <c r="B320" s="27" t="s">
        <v>380</v>
      </c>
      <c r="C320" s="238">
        <v>2006</v>
      </c>
      <c r="D320" s="239">
        <v>5490</v>
      </c>
      <c r="E320" s="217"/>
      <c r="F320" s="123"/>
      <c r="G320" s="123"/>
      <c r="H320" s="124"/>
    </row>
    <row r="321" spans="1:8" ht="12.75">
      <c r="A321" s="221">
        <v>14</v>
      </c>
      <c r="B321" s="27" t="s">
        <v>269</v>
      </c>
      <c r="C321" s="238">
        <v>2006</v>
      </c>
      <c r="D321" s="239">
        <v>1106.13</v>
      </c>
      <c r="E321" s="217"/>
      <c r="F321" s="123"/>
      <c r="G321" s="123"/>
      <c r="H321" s="124"/>
    </row>
    <row r="322" spans="1:8" ht="12.75">
      <c r="A322" s="221">
        <v>15</v>
      </c>
      <c r="B322" s="27" t="s">
        <v>381</v>
      </c>
      <c r="C322" s="238">
        <v>2007</v>
      </c>
      <c r="D322" s="239">
        <v>603.9</v>
      </c>
      <c r="E322" s="217"/>
      <c r="F322" s="123"/>
      <c r="G322" s="123"/>
      <c r="H322" s="124"/>
    </row>
    <row r="323" spans="1:8" ht="12.75">
      <c r="A323" s="221">
        <v>16</v>
      </c>
      <c r="B323" s="27" t="s">
        <v>382</v>
      </c>
      <c r="C323" s="238">
        <v>2007</v>
      </c>
      <c r="D323" s="239">
        <v>95.16</v>
      </c>
      <c r="E323" s="217"/>
      <c r="F323" s="123"/>
      <c r="G323" s="123"/>
      <c r="H323" s="124"/>
    </row>
    <row r="324" spans="1:8" ht="12.75">
      <c r="A324" s="221">
        <v>17</v>
      </c>
      <c r="B324" s="27" t="s">
        <v>383</v>
      </c>
      <c r="C324" s="238">
        <v>2007</v>
      </c>
      <c r="D324" s="239">
        <v>115.9</v>
      </c>
      <c r="E324" s="217"/>
      <c r="F324" s="123"/>
      <c r="G324" s="123"/>
      <c r="H324" s="124"/>
    </row>
    <row r="325" spans="1:8" ht="12.75">
      <c r="A325" s="221">
        <v>18</v>
      </c>
      <c r="B325" s="27" t="s">
        <v>384</v>
      </c>
      <c r="C325" s="238">
        <v>2007</v>
      </c>
      <c r="D325" s="239">
        <v>2196</v>
      </c>
      <c r="E325" s="217"/>
      <c r="F325" s="123"/>
      <c r="G325" s="123"/>
      <c r="H325" s="124"/>
    </row>
    <row r="326" spans="1:8" ht="12.75">
      <c r="A326" s="221">
        <v>19</v>
      </c>
      <c r="B326" s="27" t="s">
        <v>385</v>
      </c>
      <c r="C326" s="238">
        <v>2007</v>
      </c>
      <c r="D326" s="239">
        <v>619.76</v>
      </c>
      <c r="E326" s="217"/>
      <c r="F326" s="123"/>
      <c r="G326" s="123"/>
      <c r="H326" s="124"/>
    </row>
    <row r="327" spans="1:8" ht="12.75">
      <c r="A327" s="221">
        <v>20</v>
      </c>
      <c r="B327" s="27" t="s">
        <v>386</v>
      </c>
      <c r="C327" s="238">
        <v>2007</v>
      </c>
      <c r="D327" s="239">
        <v>607.5600000000001</v>
      </c>
      <c r="E327" s="217"/>
      <c r="F327" s="123"/>
      <c r="G327" s="123"/>
      <c r="H327" s="124"/>
    </row>
    <row r="328" spans="1:8" ht="12.75">
      <c r="A328" s="221">
        <v>21</v>
      </c>
      <c r="B328" s="27" t="s">
        <v>387</v>
      </c>
      <c r="C328" s="238">
        <v>2007</v>
      </c>
      <c r="D328" s="239">
        <v>559.98</v>
      </c>
      <c r="E328" s="217"/>
      <c r="F328" s="123"/>
      <c r="G328" s="123"/>
      <c r="H328" s="124"/>
    </row>
    <row r="329" spans="1:8" ht="12.75">
      <c r="A329" s="221">
        <v>22</v>
      </c>
      <c r="B329" s="27" t="s">
        <v>387</v>
      </c>
      <c r="C329" s="238">
        <v>2007</v>
      </c>
      <c r="D329" s="239">
        <v>559.98</v>
      </c>
      <c r="E329" s="217"/>
      <c r="F329" s="123"/>
      <c r="G329" s="123"/>
      <c r="H329" s="124"/>
    </row>
    <row r="330" spans="1:8" ht="12.75">
      <c r="A330" s="221">
        <v>23</v>
      </c>
      <c r="B330" s="27" t="s">
        <v>387</v>
      </c>
      <c r="C330" s="238">
        <v>2007</v>
      </c>
      <c r="D330" s="239">
        <v>559.98</v>
      </c>
      <c r="E330" s="217"/>
      <c r="F330" s="123"/>
      <c r="G330" s="123"/>
      <c r="H330" s="124"/>
    </row>
    <row r="331" spans="1:8" ht="12.75">
      <c r="A331" s="221">
        <v>24</v>
      </c>
      <c r="B331" s="27" t="s">
        <v>387</v>
      </c>
      <c r="C331" s="238">
        <v>2007</v>
      </c>
      <c r="D331" s="239">
        <v>559.98</v>
      </c>
      <c r="E331" s="217"/>
      <c r="F331" s="123"/>
      <c r="G331" s="123"/>
      <c r="H331" s="124"/>
    </row>
    <row r="332" spans="1:8" ht="12.75">
      <c r="A332" s="221">
        <v>25</v>
      </c>
      <c r="B332" s="27" t="s">
        <v>387</v>
      </c>
      <c r="C332" s="238">
        <v>2007</v>
      </c>
      <c r="D332" s="239">
        <v>559.98</v>
      </c>
      <c r="E332" s="217"/>
      <c r="F332" s="123"/>
      <c r="G332" s="123"/>
      <c r="H332" s="124"/>
    </row>
    <row r="333" spans="1:8" ht="12.75">
      <c r="A333" s="221">
        <v>26</v>
      </c>
      <c r="B333" s="27" t="s">
        <v>387</v>
      </c>
      <c r="C333" s="238">
        <v>2007</v>
      </c>
      <c r="D333" s="239">
        <v>559.98</v>
      </c>
      <c r="E333" s="217"/>
      <c r="F333" s="123"/>
      <c r="G333" s="123"/>
      <c r="H333" s="124"/>
    </row>
    <row r="334" spans="1:8" ht="12.75">
      <c r="A334" s="221">
        <v>27</v>
      </c>
      <c r="B334" s="27" t="s">
        <v>387</v>
      </c>
      <c r="C334" s="238">
        <v>2007</v>
      </c>
      <c r="D334" s="239">
        <v>559.98</v>
      </c>
      <c r="E334" s="217"/>
      <c r="F334" s="123"/>
      <c r="G334" s="123"/>
      <c r="H334" s="124"/>
    </row>
    <row r="335" spans="1:8" ht="12.75">
      <c r="A335" s="221">
        <v>28</v>
      </c>
      <c r="B335" s="27" t="s">
        <v>387</v>
      </c>
      <c r="C335" s="238">
        <v>2007</v>
      </c>
      <c r="D335" s="239">
        <v>559.98</v>
      </c>
      <c r="E335" s="217"/>
      <c r="F335" s="123"/>
      <c r="G335" s="123"/>
      <c r="H335" s="124"/>
    </row>
    <row r="336" spans="1:8" ht="12.75">
      <c r="A336" s="221">
        <v>29</v>
      </c>
      <c r="B336" s="27" t="s">
        <v>387</v>
      </c>
      <c r="C336" s="238">
        <v>2007</v>
      </c>
      <c r="D336" s="239">
        <v>559.98</v>
      </c>
      <c r="E336" s="217"/>
      <c r="F336" s="123"/>
      <c r="G336" s="123"/>
      <c r="H336" s="124"/>
    </row>
    <row r="337" spans="1:8" ht="12.75">
      <c r="A337" s="221">
        <v>30</v>
      </c>
      <c r="B337" s="27" t="s">
        <v>388</v>
      </c>
      <c r="C337" s="238">
        <v>2007</v>
      </c>
      <c r="D337" s="239">
        <v>741.76</v>
      </c>
      <c r="E337" s="217"/>
      <c r="F337" s="123"/>
      <c r="G337" s="123"/>
      <c r="H337" s="124"/>
    </row>
    <row r="338" spans="1:8" ht="12.75">
      <c r="A338" s="221">
        <v>31</v>
      </c>
      <c r="B338" s="27" t="s">
        <v>388</v>
      </c>
      <c r="C338" s="238">
        <v>2007</v>
      </c>
      <c r="D338" s="239">
        <v>741.76</v>
      </c>
      <c r="E338" s="217"/>
      <c r="F338" s="123"/>
      <c r="G338" s="123"/>
      <c r="H338" s="124"/>
    </row>
    <row r="339" spans="1:8" ht="12.75">
      <c r="A339" s="221">
        <v>32</v>
      </c>
      <c r="B339" s="27" t="s">
        <v>388</v>
      </c>
      <c r="C339" s="238">
        <v>2007</v>
      </c>
      <c r="D339" s="239">
        <v>741.76</v>
      </c>
      <c r="E339" s="217"/>
      <c r="F339" s="123"/>
      <c r="G339" s="123"/>
      <c r="H339" s="124"/>
    </row>
    <row r="340" spans="1:8" ht="12.75">
      <c r="A340" s="221">
        <v>33</v>
      </c>
      <c r="B340" s="27" t="s">
        <v>383</v>
      </c>
      <c r="C340" s="238">
        <v>2007</v>
      </c>
      <c r="D340" s="239">
        <v>115.9</v>
      </c>
      <c r="E340" s="217"/>
      <c r="F340" s="123"/>
      <c r="G340" s="123"/>
      <c r="H340" s="124"/>
    </row>
    <row r="341" spans="1:8" ht="12.75">
      <c r="A341" s="221">
        <v>34</v>
      </c>
      <c r="B341" s="27" t="s">
        <v>382</v>
      </c>
      <c r="C341" s="238">
        <v>2007</v>
      </c>
      <c r="D341" s="239">
        <v>95.16</v>
      </c>
      <c r="E341" s="217"/>
      <c r="F341" s="123"/>
      <c r="G341" s="123"/>
      <c r="H341" s="124"/>
    </row>
    <row r="342" spans="1:8" ht="12.75">
      <c r="A342" s="221">
        <v>35</v>
      </c>
      <c r="B342" s="27" t="s">
        <v>389</v>
      </c>
      <c r="C342" s="238">
        <v>2008</v>
      </c>
      <c r="D342" s="239">
        <f>2*1012.6</f>
        <v>2025.2</v>
      </c>
      <c r="E342" s="217" t="s">
        <v>257</v>
      </c>
      <c r="F342" s="123"/>
      <c r="G342" s="123"/>
      <c r="H342" s="124"/>
    </row>
    <row r="343" spans="1:8" ht="12.75">
      <c r="A343" s="221">
        <v>36</v>
      </c>
      <c r="B343" s="27" t="s">
        <v>390</v>
      </c>
      <c r="C343" s="238">
        <v>2008</v>
      </c>
      <c r="D343" s="239">
        <f>3*597.99</f>
        <v>1793.97</v>
      </c>
      <c r="E343" s="217" t="s">
        <v>391</v>
      </c>
      <c r="F343" s="123"/>
      <c r="G343" s="123"/>
      <c r="H343" s="124"/>
    </row>
    <row r="344" spans="1:8" ht="12.75">
      <c r="A344" s="221">
        <v>37</v>
      </c>
      <c r="B344" s="27" t="s">
        <v>390</v>
      </c>
      <c r="C344" s="238">
        <v>2008</v>
      </c>
      <c r="D344" s="239">
        <f>2*597.99</f>
        <v>1195.98</v>
      </c>
      <c r="E344" s="217" t="s">
        <v>257</v>
      </c>
      <c r="F344" s="123"/>
      <c r="G344" s="123"/>
      <c r="H344" s="124"/>
    </row>
    <row r="345" spans="1:8" ht="12.75">
      <c r="A345" s="221">
        <v>38</v>
      </c>
      <c r="B345" s="27" t="s">
        <v>392</v>
      </c>
      <c r="C345" s="238">
        <v>2008</v>
      </c>
      <c r="D345" s="239">
        <v>579.99</v>
      </c>
      <c r="E345" s="217"/>
      <c r="F345" s="123"/>
      <c r="G345" s="123"/>
      <c r="H345" s="124"/>
    </row>
    <row r="346" spans="1:8" ht="12.75">
      <c r="A346" s="221">
        <v>39</v>
      </c>
      <c r="B346" s="27" t="s">
        <v>392</v>
      </c>
      <c r="C346" s="238">
        <v>2008</v>
      </c>
      <c r="D346" s="239">
        <v>598.03</v>
      </c>
      <c r="E346" s="217"/>
      <c r="F346" s="123"/>
      <c r="G346" s="123"/>
      <c r="H346" s="124"/>
    </row>
    <row r="347" spans="1:8" ht="12.75">
      <c r="A347" s="221">
        <v>40</v>
      </c>
      <c r="B347" s="27" t="s">
        <v>393</v>
      </c>
      <c r="C347" s="238">
        <v>2008</v>
      </c>
      <c r="D347" s="239">
        <f>4*2500</f>
        <v>10000</v>
      </c>
      <c r="E347" s="217" t="s">
        <v>312</v>
      </c>
      <c r="F347" s="123"/>
      <c r="G347" s="123"/>
      <c r="H347" s="124"/>
    </row>
    <row r="348" spans="1:8" ht="12.75">
      <c r="A348" s="221">
        <v>41</v>
      </c>
      <c r="B348" s="27" t="s">
        <v>394</v>
      </c>
      <c r="C348" s="238">
        <v>2008</v>
      </c>
      <c r="D348" s="239">
        <v>2171.6</v>
      </c>
      <c r="E348" s="217"/>
      <c r="F348" s="123"/>
      <c r="G348" s="123"/>
      <c r="H348" s="124"/>
    </row>
    <row r="349" spans="1:8" ht="12.75">
      <c r="A349" s="221">
        <v>42</v>
      </c>
      <c r="B349" s="27" t="s">
        <v>394</v>
      </c>
      <c r="C349" s="238">
        <v>2008</v>
      </c>
      <c r="D349" s="239">
        <f>2*646.6</f>
        <v>1293.2</v>
      </c>
      <c r="E349" s="217" t="s">
        <v>257</v>
      </c>
      <c r="F349" s="123"/>
      <c r="G349" s="123"/>
      <c r="H349" s="124"/>
    </row>
    <row r="350" spans="1:8" ht="12.75">
      <c r="A350" s="221">
        <v>43</v>
      </c>
      <c r="B350" s="27" t="s">
        <v>394</v>
      </c>
      <c r="C350" s="238"/>
      <c r="D350" s="239">
        <v>646.6</v>
      </c>
      <c r="E350" s="217" t="s">
        <v>328</v>
      </c>
      <c r="F350" s="123"/>
      <c r="G350" s="123"/>
      <c r="H350" s="124"/>
    </row>
    <row r="351" spans="1:8" ht="12.75">
      <c r="A351" s="221"/>
      <c r="B351" s="230"/>
      <c r="C351" s="231" t="s">
        <v>227</v>
      </c>
      <c r="D351" s="240">
        <f>SUM(D308:D350)</f>
        <v>64295.170000000035</v>
      </c>
      <c r="E351" s="217"/>
      <c r="F351" s="123"/>
      <c r="G351" s="123"/>
      <c r="H351" s="124"/>
    </row>
    <row r="352" spans="1:8" ht="12.75">
      <c r="A352" s="221"/>
      <c r="B352" s="213"/>
      <c r="C352" s="214"/>
      <c r="D352" s="241" t="s">
        <v>24</v>
      </c>
      <c r="E352" s="242">
        <f>SUM(D351,D294,D306)</f>
        <v>436787.74000000005</v>
      </c>
      <c r="F352" s="123"/>
      <c r="G352" s="123"/>
      <c r="H352" s="124"/>
    </row>
    <row r="353" spans="1:8" ht="12.75">
      <c r="A353" s="180"/>
      <c r="B353" s="243" t="s">
        <v>68</v>
      </c>
      <c r="C353" s="244"/>
      <c r="D353" s="245"/>
      <c r="E353" s="246"/>
      <c r="F353" s="123"/>
      <c r="G353" s="123"/>
      <c r="H353" s="124"/>
    </row>
    <row r="354" spans="1:8" ht="12.75">
      <c r="A354" s="247"/>
      <c r="B354" s="185" t="s">
        <v>124</v>
      </c>
      <c r="C354" s="248"/>
      <c r="D354" s="249"/>
      <c r="E354" s="250"/>
      <c r="F354" s="123"/>
      <c r="G354" s="123"/>
      <c r="H354" s="124"/>
    </row>
    <row r="355" spans="1:5" ht="12.75">
      <c r="A355" s="141">
        <v>1</v>
      </c>
      <c r="B355" s="251" t="s">
        <v>395</v>
      </c>
      <c r="C355" s="252">
        <v>2005</v>
      </c>
      <c r="D355" s="215">
        <v>9066.44</v>
      </c>
      <c r="E355" s="253"/>
    </row>
    <row r="356" spans="1:5" ht="12.75">
      <c r="A356" s="141">
        <v>2</v>
      </c>
      <c r="B356" s="251" t="s">
        <v>300</v>
      </c>
      <c r="C356" s="252">
        <v>2005</v>
      </c>
      <c r="D356" s="215">
        <v>50000</v>
      </c>
      <c r="E356" s="253"/>
    </row>
    <row r="357" spans="1:5" ht="12.75">
      <c r="A357" s="141">
        <v>3</v>
      </c>
      <c r="B357" s="251" t="s">
        <v>300</v>
      </c>
      <c r="C357" s="252">
        <v>2005</v>
      </c>
      <c r="D357" s="215">
        <v>50000</v>
      </c>
      <c r="E357" s="253"/>
    </row>
    <row r="358" spans="1:5" ht="12.75">
      <c r="A358" s="141">
        <v>4</v>
      </c>
      <c r="B358" s="251" t="s">
        <v>396</v>
      </c>
      <c r="C358" s="252">
        <v>2005</v>
      </c>
      <c r="D358" s="215">
        <v>4964.05</v>
      </c>
      <c r="E358" s="253" t="s">
        <v>397</v>
      </c>
    </row>
    <row r="359" spans="1:5" ht="12.75">
      <c r="A359" s="141">
        <v>5</v>
      </c>
      <c r="B359" s="251" t="s">
        <v>398</v>
      </c>
      <c r="C359" s="252">
        <v>2005</v>
      </c>
      <c r="D359" s="215">
        <v>1075.22</v>
      </c>
      <c r="E359" s="253" t="s">
        <v>302</v>
      </c>
    </row>
    <row r="360" spans="1:5" ht="12.75">
      <c r="A360" s="141">
        <v>6</v>
      </c>
      <c r="B360" s="251" t="s">
        <v>399</v>
      </c>
      <c r="C360" s="252">
        <v>2005</v>
      </c>
      <c r="D360" s="215">
        <v>1811.7</v>
      </c>
      <c r="E360" s="253" t="s">
        <v>400</v>
      </c>
    </row>
    <row r="361" spans="1:5" ht="12.75">
      <c r="A361" s="141">
        <v>7</v>
      </c>
      <c r="B361" s="251" t="s">
        <v>401</v>
      </c>
      <c r="C361" s="252">
        <v>2005</v>
      </c>
      <c r="D361" s="215">
        <v>441.52</v>
      </c>
      <c r="E361" s="253" t="s">
        <v>302</v>
      </c>
    </row>
    <row r="362" spans="1:5" ht="12.75">
      <c r="A362" s="141">
        <v>8</v>
      </c>
      <c r="B362" s="251" t="s">
        <v>402</v>
      </c>
      <c r="C362" s="252">
        <v>2005</v>
      </c>
      <c r="D362" s="215">
        <v>330.13</v>
      </c>
      <c r="E362" s="253"/>
    </row>
    <row r="363" spans="1:5" ht="12.75">
      <c r="A363" s="141">
        <v>9</v>
      </c>
      <c r="B363" s="251" t="s">
        <v>403</v>
      </c>
      <c r="C363" s="252">
        <v>2007</v>
      </c>
      <c r="D363" s="215">
        <v>732.6</v>
      </c>
      <c r="E363" s="253"/>
    </row>
    <row r="364" spans="1:5" ht="12.75">
      <c r="A364" s="141">
        <v>10</v>
      </c>
      <c r="B364" s="251" t="s">
        <v>324</v>
      </c>
      <c r="C364" s="252">
        <v>2007</v>
      </c>
      <c r="D364" s="215">
        <v>980</v>
      </c>
      <c r="E364" s="253" t="s">
        <v>404</v>
      </c>
    </row>
    <row r="365" spans="1:5" ht="12.75">
      <c r="A365" s="141">
        <v>11</v>
      </c>
      <c r="B365" s="251" t="s">
        <v>405</v>
      </c>
      <c r="C365" s="252">
        <v>2006</v>
      </c>
      <c r="D365" s="215">
        <v>799</v>
      </c>
      <c r="E365" s="253"/>
    </row>
    <row r="366" spans="1:5" ht="12.75">
      <c r="A366" s="141">
        <v>12</v>
      </c>
      <c r="B366" s="251" t="s">
        <v>406</v>
      </c>
      <c r="C366" s="252">
        <v>2006</v>
      </c>
      <c r="D366" s="215">
        <v>1499</v>
      </c>
      <c r="E366" s="253"/>
    </row>
    <row r="367" spans="1:5" ht="12.75">
      <c r="A367" s="141">
        <v>13</v>
      </c>
      <c r="B367" s="251" t="s">
        <v>407</v>
      </c>
      <c r="C367" s="252">
        <v>2006</v>
      </c>
      <c r="D367" s="215">
        <v>289</v>
      </c>
      <c r="E367" s="253"/>
    </row>
    <row r="368" spans="1:5" ht="12.75">
      <c r="A368" s="141">
        <v>14</v>
      </c>
      <c r="B368" s="251" t="s">
        <v>408</v>
      </c>
      <c r="C368" s="252">
        <v>2006</v>
      </c>
      <c r="D368" s="215">
        <v>982.79</v>
      </c>
      <c r="E368" s="253"/>
    </row>
    <row r="369" spans="1:5" ht="12.75">
      <c r="A369" s="141">
        <v>15</v>
      </c>
      <c r="B369" s="251" t="s">
        <v>409</v>
      </c>
      <c r="C369" s="252">
        <v>2007</v>
      </c>
      <c r="D369" s="215">
        <v>1299</v>
      </c>
      <c r="E369" s="253"/>
    </row>
    <row r="370" spans="1:5" ht="12.75">
      <c r="A370" s="141">
        <v>16</v>
      </c>
      <c r="B370" s="251" t="s">
        <v>410</v>
      </c>
      <c r="C370" s="252">
        <v>2007</v>
      </c>
      <c r="D370" s="215">
        <v>530</v>
      </c>
      <c r="E370" s="253"/>
    </row>
    <row r="371" spans="1:5" ht="12.75">
      <c r="A371" s="141">
        <v>17</v>
      </c>
      <c r="B371" s="251" t="s">
        <v>324</v>
      </c>
      <c r="C371" s="252">
        <v>2007</v>
      </c>
      <c r="D371" s="215">
        <v>1511</v>
      </c>
      <c r="E371" s="253"/>
    </row>
    <row r="372" spans="1:5" ht="12.75">
      <c r="A372" s="141">
        <v>18</v>
      </c>
      <c r="B372" s="251" t="s">
        <v>411</v>
      </c>
      <c r="C372" s="252">
        <v>2007</v>
      </c>
      <c r="D372" s="215">
        <v>890</v>
      </c>
      <c r="E372" s="253"/>
    </row>
    <row r="373" spans="1:5" ht="12.75">
      <c r="A373" s="141">
        <v>19</v>
      </c>
      <c r="B373" s="251" t="s">
        <v>412</v>
      </c>
      <c r="C373" s="252">
        <v>2007</v>
      </c>
      <c r="D373" s="215">
        <v>3600</v>
      </c>
      <c r="E373" s="253"/>
    </row>
    <row r="374" spans="1:5" ht="12.75">
      <c r="A374" s="141">
        <v>20</v>
      </c>
      <c r="B374" s="251" t="s">
        <v>413</v>
      </c>
      <c r="C374" s="252">
        <v>2007</v>
      </c>
      <c r="D374" s="215">
        <v>1500</v>
      </c>
      <c r="E374" s="253"/>
    </row>
    <row r="375" spans="1:5" ht="12.75">
      <c r="A375" s="141">
        <v>21</v>
      </c>
      <c r="B375" s="251" t="s">
        <v>413</v>
      </c>
      <c r="C375" s="252">
        <v>2007</v>
      </c>
      <c r="D375" s="215">
        <v>1200</v>
      </c>
      <c r="E375" s="253"/>
    </row>
    <row r="376" spans="1:5" ht="12.75">
      <c r="A376" s="141">
        <v>22</v>
      </c>
      <c r="B376" s="251" t="s">
        <v>414</v>
      </c>
      <c r="C376" s="252">
        <v>2007</v>
      </c>
      <c r="D376" s="215">
        <v>1130</v>
      </c>
      <c r="E376" s="253" t="s">
        <v>257</v>
      </c>
    </row>
    <row r="377" spans="1:5" ht="12.75">
      <c r="A377" s="141">
        <v>23</v>
      </c>
      <c r="B377" s="251" t="s">
        <v>415</v>
      </c>
      <c r="C377" s="252">
        <v>2007</v>
      </c>
      <c r="D377" s="215">
        <v>1000</v>
      </c>
      <c r="E377" s="253"/>
    </row>
    <row r="378" spans="1:5" ht="12.75">
      <c r="A378" s="141">
        <v>24</v>
      </c>
      <c r="B378" s="251" t="s">
        <v>416</v>
      </c>
      <c r="C378" s="252">
        <v>2007</v>
      </c>
      <c r="D378" s="215">
        <v>1959</v>
      </c>
      <c r="E378" s="253"/>
    </row>
    <row r="379" spans="1:5" ht="12.75">
      <c r="A379" s="141">
        <v>25</v>
      </c>
      <c r="B379" s="251" t="s">
        <v>417</v>
      </c>
      <c r="C379" s="252">
        <v>2007</v>
      </c>
      <c r="D379" s="215">
        <v>2260</v>
      </c>
      <c r="E379" s="253" t="s">
        <v>312</v>
      </c>
    </row>
    <row r="380" spans="1:5" ht="12.75">
      <c r="A380" s="141">
        <v>26</v>
      </c>
      <c r="B380" s="251" t="s">
        <v>417</v>
      </c>
      <c r="C380" s="252">
        <v>2007</v>
      </c>
      <c r="D380" s="215">
        <v>1130</v>
      </c>
      <c r="E380" s="253" t="s">
        <v>257</v>
      </c>
    </row>
    <row r="381" spans="1:5" ht="12.75">
      <c r="A381" s="141">
        <v>27</v>
      </c>
      <c r="B381" s="251" t="s">
        <v>418</v>
      </c>
      <c r="C381" s="252">
        <v>2007</v>
      </c>
      <c r="D381" s="215">
        <v>1350</v>
      </c>
      <c r="E381" s="253"/>
    </row>
    <row r="382" spans="1:5" ht="12.75">
      <c r="A382" s="141">
        <v>28</v>
      </c>
      <c r="B382" s="251" t="s">
        <v>419</v>
      </c>
      <c r="C382" s="252">
        <v>2008</v>
      </c>
      <c r="D382" s="215">
        <v>1958</v>
      </c>
      <c r="E382" s="253"/>
    </row>
    <row r="383" spans="1:5" ht="12.75">
      <c r="A383" s="141">
        <v>29</v>
      </c>
      <c r="B383" s="251" t="s">
        <v>420</v>
      </c>
      <c r="C383" s="252">
        <v>2008</v>
      </c>
      <c r="D383" s="215">
        <v>2260</v>
      </c>
      <c r="E383" s="253" t="s">
        <v>312</v>
      </c>
    </row>
    <row r="384" spans="1:5" ht="12.75">
      <c r="A384" s="141">
        <v>30</v>
      </c>
      <c r="B384" s="251" t="s">
        <v>420</v>
      </c>
      <c r="C384" s="252">
        <v>2008</v>
      </c>
      <c r="D384" s="215">
        <v>1130</v>
      </c>
      <c r="E384" s="253" t="s">
        <v>257</v>
      </c>
    </row>
    <row r="385" spans="1:5" ht="12.75">
      <c r="A385" s="141">
        <v>31</v>
      </c>
      <c r="B385" s="251" t="s">
        <v>421</v>
      </c>
      <c r="C385" s="252">
        <v>2008</v>
      </c>
      <c r="D385" s="215">
        <v>1350</v>
      </c>
      <c r="E385" s="253"/>
    </row>
    <row r="386" spans="1:5" ht="12.75">
      <c r="A386" s="141">
        <v>32</v>
      </c>
      <c r="B386" s="251" t="s">
        <v>422</v>
      </c>
      <c r="C386" s="252">
        <v>2008</v>
      </c>
      <c r="D386" s="215">
        <v>599</v>
      </c>
      <c r="E386" s="253"/>
    </row>
    <row r="387" spans="1:5" ht="12.75">
      <c r="A387" s="141">
        <v>33</v>
      </c>
      <c r="B387" s="251" t="s">
        <v>423</v>
      </c>
      <c r="C387" s="252">
        <v>2008</v>
      </c>
      <c r="D387" s="215">
        <v>799</v>
      </c>
      <c r="E387" s="253"/>
    </row>
    <row r="388" spans="1:5" ht="12.75">
      <c r="A388" s="141">
        <v>34</v>
      </c>
      <c r="B388" s="251" t="s">
        <v>424</v>
      </c>
      <c r="C388" s="252">
        <v>2008</v>
      </c>
      <c r="D388" s="215">
        <v>1177</v>
      </c>
      <c r="E388" s="253"/>
    </row>
    <row r="389" spans="1:5" ht="12.75">
      <c r="A389" s="141">
        <v>35</v>
      </c>
      <c r="B389" s="251" t="s">
        <v>425</v>
      </c>
      <c r="C389" s="252">
        <v>2008</v>
      </c>
      <c r="D389" s="215">
        <v>3459.3</v>
      </c>
      <c r="E389" s="253"/>
    </row>
    <row r="390" spans="1:5" ht="12.75">
      <c r="A390" s="141">
        <v>36</v>
      </c>
      <c r="B390" s="251" t="s">
        <v>426</v>
      </c>
      <c r="C390" s="252">
        <v>2008</v>
      </c>
      <c r="D390" s="215">
        <v>4837</v>
      </c>
      <c r="E390" s="253" t="s">
        <v>427</v>
      </c>
    </row>
    <row r="391" spans="1:5" ht="12.75">
      <c r="A391" s="141">
        <v>37</v>
      </c>
      <c r="B391" s="251" t="s">
        <v>428</v>
      </c>
      <c r="C391" s="252">
        <v>2008</v>
      </c>
      <c r="D391" s="215">
        <v>1146</v>
      </c>
      <c r="E391" s="253"/>
    </row>
    <row r="392" spans="1:5" ht="12.75">
      <c r="A392" s="141">
        <v>38</v>
      </c>
      <c r="B392" s="251" t="s">
        <v>429</v>
      </c>
      <c r="C392" s="252">
        <v>2008</v>
      </c>
      <c r="D392" s="215">
        <v>634</v>
      </c>
      <c r="E392" s="253"/>
    </row>
    <row r="393" spans="1:5" ht="12.75">
      <c r="A393" s="141">
        <v>39</v>
      </c>
      <c r="B393" s="251" t="s">
        <v>430</v>
      </c>
      <c r="C393" s="252">
        <v>2008</v>
      </c>
      <c r="D393" s="215">
        <v>480</v>
      </c>
      <c r="E393" s="253"/>
    </row>
    <row r="394" spans="1:5" ht="12.75">
      <c r="A394" s="141">
        <v>40</v>
      </c>
      <c r="B394" s="251" t="s">
        <v>431</v>
      </c>
      <c r="C394" s="252">
        <v>2008</v>
      </c>
      <c r="D394" s="215">
        <v>2806</v>
      </c>
      <c r="E394" s="253"/>
    </row>
    <row r="395" spans="1:5" ht="12.75">
      <c r="A395" s="141"/>
      <c r="B395" s="213"/>
      <c r="C395" s="143" t="s">
        <v>227</v>
      </c>
      <c r="D395" s="223">
        <f>SUM(D355:D394)</f>
        <v>164965.75</v>
      </c>
      <c r="E395" s="241"/>
    </row>
    <row r="396" spans="1:5" ht="12.75">
      <c r="A396" s="224"/>
      <c r="B396" s="225" t="s">
        <v>363</v>
      </c>
      <c r="C396" s="226"/>
      <c r="D396" s="227"/>
      <c r="E396" s="228"/>
    </row>
    <row r="397" spans="1:5" ht="12.75">
      <c r="A397" s="141">
        <v>1</v>
      </c>
      <c r="B397" s="251" t="s">
        <v>432</v>
      </c>
      <c r="C397" s="252">
        <v>2007</v>
      </c>
      <c r="D397" s="215">
        <v>950</v>
      </c>
      <c r="E397" s="241"/>
    </row>
    <row r="398" spans="1:5" ht="12.75">
      <c r="A398" s="141">
        <v>2</v>
      </c>
      <c r="B398" s="213" t="s">
        <v>433</v>
      </c>
      <c r="C398" s="120">
        <v>2008</v>
      </c>
      <c r="D398" s="215">
        <v>649</v>
      </c>
      <c r="E398" s="241"/>
    </row>
    <row r="399" spans="1:5" ht="12.75">
      <c r="A399" s="141">
        <v>3</v>
      </c>
      <c r="B399" s="213" t="s">
        <v>434</v>
      </c>
      <c r="C399" s="120">
        <v>2008</v>
      </c>
      <c r="D399" s="215">
        <v>2232</v>
      </c>
      <c r="E399" s="241"/>
    </row>
    <row r="400" spans="1:5" ht="12.75">
      <c r="A400" s="141"/>
      <c r="B400" s="213"/>
      <c r="C400" s="143" t="s">
        <v>227</v>
      </c>
      <c r="D400" s="223">
        <f>SUM(D397:D399)</f>
        <v>3831</v>
      </c>
      <c r="E400" s="241"/>
    </row>
    <row r="401" spans="1:5" ht="12.75">
      <c r="A401" s="233"/>
      <c r="B401" s="234" t="s">
        <v>233</v>
      </c>
      <c r="C401" s="235"/>
      <c r="D401" s="236"/>
      <c r="E401" s="237"/>
    </row>
    <row r="402" spans="1:5" ht="12.75">
      <c r="A402" s="141">
        <v>1</v>
      </c>
      <c r="B402" s="27" t="s">
        <v>435</v>
      </c>
      <c r="C402" s="238">
        <v>2006</v>
      </c>
      <c r="D402" s="239">
        <v>200</v>
      </c>
      <c r="E402" s="27" t="s">
        <v>436</v>
      </c>
    </row>
    <row r="403" spans="1:5" ht="12.75">
      <c r="A403" s="141">
        <v>2</v>
      </c>
      <c r="B403" s="27" t="s">
        <v>437</v>
      </c>
      <c r="C403" s="238">
        <v>2006</v>
      </c>
      <c r="D403" s="239">
        <v>628.79</v>
      </c>
      <c r="E403" s="27"/>
    </row>
    <row r="404" spans="1:5" ht="12.75">
      <c r="A404" s="141">
        <v>3</v>
      </c>
      <c r="B404" s="27" t="s">
        <v>438</v>
      </c>
      <c r="C404" s="238">
        <v>2006</v>
      </c>
      <c r="D404" s="239">
        <v>1200</v>
      </c>
      <c r="E404" s="27"/>
    </row>
    <row r="405" spans="1:5" ht="12.75">
      <c r="A405" s="141"/>
      <c r="B405" s="213"/>
      <c r="C405" s="143" t="s">
        <v>227</v>
      </c>
      <c r="D405" s="254">
        <f>SUM(D402:D404)</f>
        <v>2028.79</v>
      </c>
      <c r="E405" s="241"/>
    </row>
    <row r="406" spans="1:5" ht="12.75">
      <c r="A406" s="141"/>
      <c r="B406" s="213"/>
      <c r="C406" s="143"/>
      <c r="D406" s="223" t="s">
        <v>439</v>
      </c>
      <c r="E406" s="241">
        <f>D395+D400+D405</f>
        <v>170825.54</v>
      </c>
    </row>
    <row r="407" spans="1:5" ht="12.75">
      <c r="A407" s="255"/>
      <c r="B407" s="102" t="s">
        <v>90</v>
      </c>
      <c r="C407" s="256"/>
      <c r="D407" s="257"/>
      <c r="E407" s="258"/>
    </row>
    <row r="408" spans="1:5" ht="12.75">
      <c r="A408" s="224"/>
      <c r="B408" s="259" t="s">
        <v>124</v>
      </c>
      <c r="C408" s="260"/>
      <c r="D408" s="261"/>
      <c r="E408" s="262"/>
    </row>
    <row r="409" spans="1:6" ht="12.75">
      <c r="A409" s="221">
        <v>1</v>
      </c>
      <c r="B409" s="22" t="s">
        <v>440</v>
      </c>
      <c r="C409" s="120">
        <v>2004</v>
      </c>
      <c r="D409" s="263">
        <v>1320</v>
      </c>
      <c r="E409" s="264"/>
      <c r="F409" s="91"/>
    </row>
    <row r="410" spans="1:6" ht="12.75">
      <c r="A410" s="221">
        <v>2</v>
      </c>
      <c r="B410" s="213" t="s">
        <v>441</v>
      </c>
      <c r="C410" s="252">
        <v>2004</v>
      </c>
      <c r="D410" s="215">
        <v>1035</v>
      </c>
      <c r="E410" s="264"/>
      <c r="F410" s="91"/>
    </row>
    <row r="411" spans="1:6" ht="12.75">
      <c r="A411" s="221">
        <v>3</v>
      </c>
      <c r="B411" s="213" t="s">
        <v>442</v>
      </c>
      <c r="C411" s="252">
        <v>2004</v>
      </c>
      <c r="D411" s="215">
        <v>2649</v>
      </c>
      <c r="E411" s="264"/>
      <c r="F411" s="91"/>
    </row>
    <row r="412" spans="1:6" ht="12.75">
      <c r="A412" s="221">
        <v>4</v>
      </c>
      <c r="B412" s="213" t="s">
        <v>443</v>
      </c>
      <c r="C412" s="252">
        <v>2004</v>
      </c>
      <c r="D412" s="215">
        <v>2649</v>
      </c>
      <c r="E412" s="264"/>
      <c r="F412" s="91"/>
    </row>
    <row r="413" spans="1:6" ht="20.25">
      <c r="A413" s="221">
        <v>5</v>
      </c>
      <c r="B413" s="213" t="s">
        <v>444</v>
      </c>
      <c r="C413" s="252">
        <v>2005</v>
      </c>
      <c r="D413" s="215">
        <v>7670</v>
      </c>
      <c r="E413" s="264"/>
      <c r="F413" s="91"/>
    </row>
    <row r="414" spans="1:6" ht="30">
      <c r="A414" s="221">
        <v>6</v>
      </c>
      <c r="B414" s="213" t="s">
        <v>445</v>
      </c>
      <c r="C414" s="252">
        <v>2005</v>
      </c>
      <c r="D414" s="215">
        <v>22806</v>
      </c>
      <c r="E414" s="253" t="s">
        <v>446</v>
      </c>
      <c r="F414" s="91"/>
    </row>
    <row r="415" spans="1:6" ht="39.75">
      <c r="A415" s="221">
        <v>7</v>
      </c>
      <c r="B415" s="213" t="s">
        <v>447</v>
      </c>
      <c r="C415" s="252">
        <v>2005</v>
      </c>
      <c r="D415" s="215">
        <v>1692</v>
      </c>
      <c r="E415" s="264"/>
      <c r="F415" s="91"/>
    </row>
    <row r="416" spans="1:6" ht="39.75">
      <c r="A416" s="221">
        <v>8</v>
      </c>
      <c r="B416" s="213" t="s">
        <v>448</v>
      </c>
      <c r="C416" s="252">
        <v>2005</v>
      </c>
      <c r="D416" s="215">
        <v>7088</v>
      </c>
      <c r="E416" s="253" t="s">
        <v>449</v>
      </c>
      <c r="F416" s="91"/>
    </row>
    <row r="417" spans="1:6" ht="12.75">
      <c r="A417" s="221">
        <v>9</v>
      </c>
      <c r="B417" s="213" t="s">
        <v>450</v>
      </c>
      <c r="C417" s="252">
        <v>2005</v>
      </c>
      <c r="D417" s="215">
        <v>1794</v>
      </c>
      <c r="E417" s="253" t="s">
        <v>158</v>
      </c>
      <c r="F417" s="91"/>
    </row>
    <row r="418" spans="1:6" ht="12.75">
      <c r="A418" s="221">
        <v>10</v>
      </c>
      <c r="B418" s="213" t="s">
        <v>451</v>
      </c>
      <c r="C418" s="252">
        <v>2005</v>
      </c>
      <c r="D418" s="215">
        <v>16120</v>
      </c>
      <c r="E418" s="253" t="s">
        <v>452</v>
      </c>
      <c r="F418" s="91"/>
    </row>
    <row r="419" spans="1:6" ht="20.25">
      <c r="A419" s="221">
        <v>11</v>
      </c>
      <c r="B419" s="213" t="s">
        <v>453</v>
      </c>
      <c r="C419" s="252">
        <v>2005</v>
      </c>
      <c r="D419" s="215">
        <v>12990</v>
      </c>
      <c r="E419" s="264"/>
      <c r="F419" s="91"/>
    </row>
    <row r="420" spans="1:6" ht="20.25">
      <c r="A420" s="221">
        <v>12</v>
      </c>
      <c r="B420" s="213" t="s">
        <v>454</v>
      </c>
      <c r="C420" s="252">
        <v>2005</v>
      </c>
      <c r="D420" s="215">
        <v>27230</v>
      </c>
      <c r="E420" s="253" t="s">
        <v>446</v>
      </c>
      <c r="F420" s="91"/>
    </row>
    <row r="421" spans="1:6" ht="20.25">
      <c r="A421" s="221">
        <v>13</v>
      </c>
      <c r="B421" s="213" t="s">
        <v>455</v>
      </c>
      <c r="C421" s="252">
        <v>2005</v>
      </c>
      <c r="D421" s="215">
        <v>2045</v>
      </c>
      <c r="E421" s="264"/>
      <c r="F421" s="91"/>
    </row>
    <row r="422" spans="1:6" ht="20.25">
      <c r="A422" s="221">
        <v>14</v>
      </c>
      <c r="B422" s="213" t="s">
        <v>456</v>
      </c>
      <c r="C422" s="252">
        <v>2005</v>
      </c>
      <c r="D422" s="215">
        <v>8238</v>
      </c>
      <c r="E422" s="264"/>
      <c r="F422" s="91"/>
    </row>
    <row r="423" spans="1:6" ht="12.75">
      <c r="A423" s="221">
        <v>15</v>
      </c>
      <c r="B423" s="213" t="s">
        <v>457</v>
      </c>
      <c r="C423" s="252">
        <v>2005</v>
      </c>
      <c r="D423" s="215">
        <v>4300</v>
      </c>
      <c r="E423" s="264"/>
      <c r="F423" s="91"/>
    </row>
    <row r="424" spans="1:6" ht="12.75">
      <c r="A424" s="221">
        <v>16</v>
      </c>
      <c r="B424" s="213" t="s">
        <v>458</v>
      </c>
      <c r="C424" s="252">
        <v>2005</v>
      </c>
      <c r="D424" s="215">
        <v>5100</v>
      </c>
      <c r="E424" s="264"/>
      <c r="F424" s="91"/>
    </row>
    <row r="425" spans="1:6" ht="12.75">
      <c r="A425" s="221">
        <v>17</v>
      </c>
      <c r="B425" s="213" t="s">
        <v>459</v>
      </c>
      <c r="C425" s="252">
        <v>2005</v>
      </c>
      <c r="D425" s="215">
        <v>14880</v>
      </c>
      <c r="E425" s="253" t="s">
        <v>460</v>
      </c>
      <c r="F425" s="91"/>
    </row>
    <row r="426" spans="1:6" ht="12.75">
      <c r="A426" s="221">
        <v>18</v>
      </c>
      <c r="B426" s="213" t="s">
        <v>461</v>
      </c>
      <c r="C426" s="252">
        <v>2005</v>
      </c>
      <c r="D426" s="215">
        <v>1018.7</v>
      </c>
      <c r="E426" s="264"/>
      <c r="F426" s="91"/>
    </row>
    <row r="427" spans="1:6" ht="12.75">
      <c r="A427" s="221"/>
      <c r="B427" s="213"/>
      <c r="C427" s="143" t="s">
        <v>227</v>
      </c>
      <c r="D427" s="223">
        <f>SUM(D409:D426)</f>
        <v>140624.7</v>
      </c>
      <c r="E427" s="264"/>
      <c r="F427" s="91"/>
    </row>
    <row r="428" spans="1:6" ht="12.75">
      <c r="A428" s="224"/>
      <c r="B428" s="225" t="s">
        <v>363</v>
      </c>
      <c r="C428" s="226"/>
      <c r="D428" s="227"/>
      <c r="E428" s="228"/>
      <c r="F428" s="91"/>
    </row>
    <row r="429" spans="1:6" ht="12.75" customHeight="1">
      <c r="A429" s="221">
        <v>1</v>
      </c>
      <c r="B429" s="213" t="s">
        <v>462</v>
      </c>
      <c r="C429" s="252">
        <v>2004</v>
      </c>
      <c r="D429" s="215">
        <v>1650</v>
      </c>
      <c r="E429" s="264"/>
      <c r="F429" s="91"/>
    </row>
    <row r="430" spans="1:6" ht="24.75" customHeight="1">
      <c r="A430" s="221">
        <v>2</v>
      </c>
      <c r="B430" s="213" t="s">
        <v>463</v>
      </c>
      <c r="C430" s="252">
        <v>2005</v>
      </c>
      <c r="D430" s="215">
        <v>3419.66</v>
      </c>
      <c r="E430" s="264"/>
      <c r="F430" s="91"/>
    </row>
    <row r="431" spans="1:6" ht="24.75" customHeight="1">
      <c r="A431" s="221">
        <v>3</v>
      </c>
      <c r="B431" s="213" t="s">
        <v>464</v>
      </c>
      <c r="C431" s="252">
        <v>2005</v>
      </c>
      <c r="D431" s="215">
        <v>3391.6</v>
      </c>
      <c r="E431" s="264"/>
      <c r="F431" s="91"/>
    </row>
    <row r="432" spans="1:6" ht="15.75" customHeight="1">
      <c r="A432" s="221">
        <v>4</v>
      </c>
      <c r="B432" s="213" t="s">
        <v>465</v>
      </c>
      <c r="C432" s="252">
        <v>2005</v>
      </c>
      <c r="D432" s="215">
        <v>2159.4</v>
      </c>
      <c r="E432" s="264"/>
      <c r="F432" s="91"/>
    </row>
    <row r="433" spans="1:6" ht="10.5" customHeight="1">
      <c r="A433" s="221">
        <v>5</v>
      </c>
      <c r="B433" s="213" t="s">
        <v>466</v>
      </c>
      <c r="C433" s="252">
        <v>2005</v>
      </c>
      <c r="D433" s="215">
        <v>2386.32</v>
      </c>
      <c r="E433" s="264"/>
      <c r="F433" s="91"/>
    </row>
    <row r="434" spans="1:6" ht="14.25" customHeight="1">
      <c r="A434" s="221"/>
      <c r="B434" s="213"/>
      <c r="C434" s="143" t="s">
        <v>227</v>
      </c>
      <c r="D434" s="265">
        <f>SUM(D429:D433)</f>
        <v>13006.98</v>
      </c>
      <c r="E434" s="264"/>
      <c r="F434" s="91"/>
    </row>
    <row r="435" spans="1:6" ht="12.75">
      <c r="A435" s="221"/>
      <c r="B435" s="266"/>
      <c r="C435" s="267"/>
      <c r="D435" s="241" t="s">
        <v>24</v>
      </c>
      <c r="E435" s="264">
        <f>D427+D434</f>
        <v>153631.68000000002</v>
      </c>
      <c r="F435" s="91"/>
    </row>
    <row r="436" spans="1:5" ht="21" customHeight="1">
      <c r="A436" s="255"/>
      <c r="B436" s="268" t="s">
        <v>467</v>
      </c>
      <c r="C436" s="268"/>
      <c r="D436" s="269"/>
      <c r="E436" s="270"/>
    </row>
    <row r="437" spans="1:5" ht="12.75">
      <c r="A437" s="224"/>
      <c r="B437" s="259" t="s">
        <v>124</v>
      </c>
      <c r="C437" s="260"/>
      <c r="D437" s="261"/>
      <c r="E437" s="262"/>
    </row>
    <row r="438" spans="1:5" ht="12.75">
      <c r="A438" s="221">
        <v>1</v>
      </c>
      <c r="B438" s="271" t="s">
        <v>468</v>
      </c>
      <c r="C438" s="272">
        <v>2004</v>
      </c>
      <c r="D438" s="273">
        <v>14016.58</v>
      </c>
      <c r="E438" s="274"/>
    </row>
    <row r="439" spans="1:5" ht="12.75">
      <c r="A439" s="221">
        <v>2</v>
      </c>
      <c r="B439" s="271" t="s">
        <v>469</v>
      </c>
      <c r="C439" s="272">
        <v>2004</v>
      </c>
      <c r="D439" s="273">
        <v>2038.62</v>
      </c>
      <c r="E439" s="274"/>
    </row>
    <row r="440" spans="1:5" ht="12.75">
      <c r="A440" s="221">
        <v>3</v>
      </c>
      <c r="B440" s="271" t="s">
        <v>470</v>
      </c>
      <c r="C440" s="272">
        <v>2004</v>
      </c>
      <c r="D440" s="273">
        <v>1083.3600000000001</v>
      </c>
      <c r="E440" s="274"/>
    </row>
    <row r="441" spans="1:5" ht="12.75">
      <c r="A441" s="221">
        <v>4</v>
      </c>
      <c r="B441" s="271" t="s">
        <v>471</v>
      </c>
      <c r="C441" s="272">
        <v>2004</v>
      </c>
      <c r="D441" s="273">
        <v>1621.38</v>
      </c>
      <c r="E441" s="274"/>
    </row>
    <row r="442" spans="1:5" ht="12.75">
      <c r="A442" s="221">
        <v>5</v>
      </c>
      <c r="B442" s="271" t="s">
        <v>472</v>
      </c>
      <c r="C442" s="272">
        <v>2004</v>
      </c>
      <c r="D442" s="273">
        <v>1312.72</v>
      </c>
      <c r="E442" s="275"/>
    </row>
    <row r="443" spans="1:5" ht="12.75">
      <c r="A443" s="221">
        <v>6</v>
      </c>
      <c r="B443" s="271" t="s">
        <v>473</v>
      </c>
      <c r="C443" s="272">
        <v>2004</v>
      </c>
      <c r="D443" s="273">
        <v>511.18</v>
      </c>
      <c r="E443" s="275"/>
    </row>
    <row r="444" spans="1:5" ht="12.75">
      <c r="A444" s="221">
        <v>7</v>
      </c>
      <c r="B444" s="271" t="s">
        <v>474</v>
      </c>
      <c r="C444" s="272">
        <v>2006</v>
      </c>
      <c r="D444" s="273">
        <v>2696.2</v>
      </c>
      <c r="E444" s="275"/>
    </row>
    <row r="445" spans="1:5" ht="12.75">
      <c r="A445" s="221">
        <v>8</v>
      </c>
      <c r="B445" s="271" t="s">
        <v>475</v>
      </c>
      <c r="C445" s="272">
        <v>2006</v>
      </c>
      <c r="D445" s="273">
        <v>3965</v>
      </c>
      <c r="E445" s="275"/>
    </row>
    <row r="446" spans="1:5" ht="12.75">
      <c r="A446" s="221">
        <v>9</v>
      </c>
      <c r="B446" s="271" t="s">
        <v>476</v>
      </c>
      <c r="C446" s="272">
        <v>2007</v>
      </c>
      <c r="D446" s="273">
        <v>549</v>
      </c>
      <c r="E446" s="275"/>
    </row>
    <row r="447" spans="1:5" ht="12.75">
      <c r="A447" s="221">
        <v>10</v>
      </c>
      <c r="B447" s="271" t="s">
        <v>477</v>
      </c>
      <c r="C447" s="272">
        <v>2007</v>
      </c>
      <c r="D447" s="273">
        <v>868</v>
      </c>
      <c r="E447" s="275"/>
    </row>
    <row r="448" spans="1:5" ht="12.75">
      <c r="A448" s="221">
        <v>11</v>
      </c>
      <c r="B448" s="271" t="s">
        <v>478</v>
      </c>
      <c r="C448" s="272">
        <v>2007</v>
      </c>
      <c r="D448" s="273">
        <v>5331.4</v>
      </c>
      <c r="E448" s="275"/>
    </row>
    <row r="449" spans="1:5" ht="12.75">
      <c r="A449" s="221">
        <v>12</v>
      </c>
      <c r="B449" s="271" t="s">
        <v>479</v>
      </c>
      <c r="C449" s="272">
        <v>2008</v>
      </c>
      <c r="D449" s="273">
        <v>2427.8</v>
      </c>
      <c r="E449" s="275"/>
    </row>
    <row r="450" spans="1:5" ht="12.75">
      <c r="A450" s="221">
        <v>13</v>
      </c>
      <c r="B450" s="271" t="s">
        <v>480</v>
      </c>
      <c r="C450" s="272">
        <v>2008</v>
      </c>
      <c r="D450" s="273">
        <v>4215.1</v>
      </c>
      <c r="E450" s="275"/>
    </row>
    <row r="451" spans="1:5" ht="12.75">
      <c r="A451" s="221"/>
      <c r="B451" s="271"/>
      <c r="C451" s="276" t="s">
        <v>227</v>
      </c>
      <c r="D451" s="277">
        <f>SUM(D438:D450)</f>
        <v>40636.340000000004</v>
      </c>
      <c r="E451" s="278"/>
    </row>
    <row r="452" spans="1:5" ht="12.75">
      <c r="A452" s="279"/>
      <c r="B452" s="280" t="s">
        <v>481</v>
      </c>
      <c r="C452" s="281"/>
      <c r="D452" s="282"/>
      <c r="E452" s="283"/>
    </row>
    <row r="453" spans="1:5" ht="12.75">
      <c r="A453" s="284">
        <v>1</v>
      </c>
      <c r="B453" s="285" t="s">
        <v>482</v>
      </c>
      <c r="C453" s="285">
        <v>2000</v>
      </c>
      <c r="D453" s="286">
        <v>610</v>
      </c>
      <c r="E453" s="287"/>
    </row>
    <row r="454" spans="1:5" ht="12.75">
      <c r="A454" s="284">
        <v>2</v>
      </c>
      <c r="B454" s="285" t="s">
        <v>483</v>
      </c>
      <c r="C454" s="285">
        <v>2000</v>
      </c>
      <c r="D454" s="286">
        <v>366</v>
      </c>
      <c r="E454" s="287"/>
    </row>
    <row r="455" spans="1:5" ht="12.75">
      <c r="A455" s="284">
        <v>3</v>
      </c>
      <c r="B455" s="285" t="s">
        <v>483</v>
      </c>
      <c r="C455" s="285">
        <v>2000</v>
      </c>
      <c r="D455" s="286">
        <v>305</v>
      </c>
      <c r="E455" s="287"/>
    </row>
    <row r="456" spans="1:5" ht="12.75">
      <c r="A456" s="284">
        <v>4</v>
      </c>
      <c r="B456" s="285" t="s">
        <v>484</v>
      </c>
      <c r="C456" s="285">
        <v>2000</v>
      </c>
      <c r="D456" s="286">
        <v>183</v>
      </c>
      <c r="E456" s="287"/>
    </row>
    <row r="457" spans="1:5" ht="12.75">
      <c r="A457" s="284">
        <v>5</v>
      </c>
      <c r="B457" s="285" t="s">
        <v>485</v>
      </c>
      <c r="C457" s="285">
        <v>2001</v>
      </c>
      <c r="D457" s="286">
        <v>1990</v>
      </c>
      <c r="E457" s="287"/>
    </row>
    <row r="458" spans="1:5" ht="12.75">
      <c r="A458" s="284">
        <v>6</v>
      </c>
      <c r="B458" s="285" t="s">
        <v>486</v>
      </c>
      <c r="C458" s="285">
        <v>2001</v>
      </c>
      <c r="D458" s="286">
        <v>740</v>
      </c>
      <c r="E458" s="287"/>
    </row>
    <row r="459" spans="1:5" ht="12.75">
      <c r="A459" s="284">
        <v>7</v>
      </c>
      <c r="B459" s="285" t="s">
        <v>487</v>
      </c>
      <c r="C459" s="285">
        <v>2001</v>
      </c>
      <c r="D459" s="286">
        <v>2390</v>
      </c>
      <c r="E459" s="287"/>
    </row>
    <row r="460" spans="1:5" ht="12.75">
      <c r="A460" s="284">
        <v>8</v>
      </c>
      <c r="B460" s="285" t="s">
        <v>488</v>
      </c>
      <c r="C460" s="285">
        <v>2001</v>
      </c>
      <c r="D460" s="286">
        <v>1996.34</v>
      </c>
      <c r="E460" s="287"/>
    </row>
    <row r="461" spans="1:5" ht="12.75">
      <c r="A461" s="284">
        <v>9</v>
      </c>
      <c r="B461" s="285" t="s">
        <v>487</v>
      </c>
      <c r="C461" s="285">
        <v>2002</v>
      </c>
      <c r="D461" s="286">
        <v>790.01</v>
      </c>
      <c r="E461" s="287"/>
    </row>
    <row r="462" spans="1:5" ht="12.75">
      <c r="A462" s="284">
        <v>10</v>
      </c>
      <c r="B462" s="285" t="s">
        <v>489</v>
      </c>
      <c r="C462" s="285">
        <v>2002</v>
      </c>
      <c r="D462" s="286">
        <v>963.8</v>
      </c>
      <c r="E462" s="287"/>
    </row>
    <row r="463" spans="1:5" ht="12.75">
      <c r="A463" s="284">
        <v>11</v>
      </c>
      <c r="B463" s="285" t="s">
        <v>490</v>
      </c>
      <c r="C463" s="285">
        <v>2002</v>
      </c>
      <c r="D463" s="286">
        <v>200</v>
      </c>
      <c r="E463" s="287"/>
    </row>
    <row r="464" spans="1:5" ht="12.75">
      <c r="A464" s="284">
        <v>12</v>
      </c>
      <c r="B464" s="285" t="s">
        <v>491</v>
      </c>
      <c r="C464" s="285">
        <v>2002</v>
      </c>
      <c r="D464" s="286">
        <v>3538</v>
      </c>
      <c r="E464" s="287"/>
    </row>
    <row r="465" spans="1:5" ht="12.75">
      <c r="A465" s="284">
        <v>13</v>
      </c>
      <c r="B465" s="285" t="s">
        <v>492</v>
      </c>
      <c r="C465" s="285">
        <v>2003</v>
      </c>
      <c r="D465" s="286">
        <v>3533</v>
      </c>
      <c r="E465" s="287"/>
    </row>
    <row r="466" spans="1:5" ht="12.75">
      <c r="A466" s="284">
        <v>14</v>
      </c>
      <c r="B466" s="285" t="s">
        <v>493</v>
      </c>
      <c r="C466" s="285">
        <v>2003</v>
      </c>
      <c r="D466" s="286">
        <v>963.8</v>
      </c>
      <c r="E466" s="287"/>
    </row>
    <row r="467" spans="1:5" ht="12.75">
      <c r="A467" s="284">
        <v>15</v>
      </c>
      <c r="B467" s="285" t="s">
        <v>494</v>
      </c>
      <c r="C467" s="285">
        <v>2003</v>
      </c>
      <c r="D467" s="286">
        <v>867.42</v>
      </c>
      <c r="E467" s="287"/>
    </row>
    <row r="468" spans="1:5" ht="12.75">
      <c r="A468" s="284">
        <v>16</v>
      </c>
      <c r="B468" s="285" t="s">
        <v>495</v>
      </c>
      <c r="C468" s="285">
        <v>2006</v>
      </c>
      <c r="D468" s="286">
        <v>1037</v>
      </c>
      <c r="E468" s="287"/>
    </row>
    <row r="469" spans="1:5" ht="12.75">
      <c r="A469" s="284">
        <v>17</v>
      </c>
      <c r="B469" s="285" t="s">
        <v>496</v>
      </c>
      <c r="C469" s="285">
        <v>2006</v>
      </c>
      <c r="D469" s="286">
        <v>2583.96</v>
      </c>
      <c r="E469" s="287"/>
    </row>
    <row r="470" spans="1:5" ht="12.75">
      <c r="A470" s="284">
        <v>18</v>
      </c>
      <c r="B470" s="285" t="s">
        <v>497</v>
      </c>
      <c r="C470" s="285">
        <v>2006</v>
      </c>
      <c r="D470" s="286">
        <v>1891</v>
      </c>
      <c r="E470" s="287"/>
    </row>
    <row r="471" spans="1:5" ht="12.75">
      <c r="A471" s="284">
        <v>19</v>
      </c>
      <c r="B471" s="285" t="s">
        <v>498</v>
      </c>
      <c r="C471" s="285">
        <v>2006</v>
      </c>
      <c r="D471" s="286">
        <v>1230</v>
      </c>
      <c r="E471" s="287"/>
    </row>
    <row r="472" spans="1:5" ht="12.75">
      <c r="A472" s="284">
        <v>20</v>
      </c>
      <c r="B472" s="285" t="s">
        <v>499</v>
      </c>
      <c r="C472" s="285">
        <v>2007</v>
      </c>
      <c r="D472" s="286">
        <v>963.8</v>
      </c>
      <c r="E472" s="287"/>
    </row>
    <row r="473" spans="1:5" ht="12.75">
      <c r="A473" s="284">
        <v>21</v>
      </c>
      <c r="B473" s="285" t="s">
        <v>500</v>
      </c>
      <c r="C473" s="285">
        <v>2007</v>
      </c>
      <c r="D473" s="286">
        <v>1451.8</v>
      </c>
      <c r="E473" s="287"/>
    </row>
    <row r="474" spans="1:5" ht="12.75">
      <c r="A474" s="284">
        <v>22</v>
      </c>
      <c r="B474" s="285" t="s">
        <v>501</v>
      </c>
      <c r="C474" s="285">
        <v>2008</v>
      </c>
      <c r="D474" s="286">
        <v>2928</v>
      </c>
      <c r="E474" s="287"/>
    </row>
    <row r="475" spans="1:5" ht="12.75">
      <c r="A475" s="288"/>
      <c r="B475" s="289"/>
      <c r="C475" s="290" t="s">
        <v>227</v>
      </c>
      <c r="D475" s="291">
        <f>SUM(D453:D474)</f>
        <v>31521.93</v>
      </c>
      <c r="E475" s="274"/>
    </row>
    <row r="476" spans="1:5" ht="12.75">
      <c r="A476" s="288"/>
      <c r="B476" s="292"/>
      <c r="C476" s="293"/>
      <c r="D476" s="294" t="s">
        <v>439</v>
      </c>
      <c r="E476" s="287">
        <f>SUM(D451,D475)</f>
        <v>72158.27</v>
      </c>
    </row>
    <row r="477" spans="1:5" ht="12.75">
      <c r="A477" s="106"/>
      <c r="B477" s="295" t="s">
        <v>502</v>
      </c>
      <c r="C477" s="296"/>
      <c r="D477" s="296"/>
      <c r="E477" s="297"/>
    </row>
    <row r="478" spans="1:5" ht="12.75">
      <c r="A478" s="298"/>
      <c r="B478" s="299" t="s">
        <v>124</v>
      </c>
      <c r="C478" s="300"/>
      <c r="D478" s="300"/>
      <c r="E478" s="301"/>
    </row>
    <row r="479" spans="1:5" ht="12.75">
      <c r="A479" s="141">
        <v>1</v>
      </c>
      <c r="B479" s="271" t="s">
        <v>318</v>
      </c>
      <c r="C479" s="302">
        <v>2004</v>
      </c>
      <c r="D479" s="273">
        <v>2617</v>
      </c>
      <c r="E479" s="278"/>
    </row>
    <row r="480" spans="1:5" ht="12.75">
      <c r="A480" s="141">
        <v>2</v>
      </c>
      <c r="B480" s="271" t="s">
        <v>503</v>
      </c>
      <c r="C480" s="302">
        <v>2004</v>
      </c>
      <c r="D480" s="273">
        <v>2300</v>
      </c>
      <c r="E480" s="278"/>
    </row>
    <row r="481" spans="1:5" ht="12.75">
      <c r="A481" s="141">
        <v>3</v>
      </c>
      <c r="B481" s="271" t="s">
        <v>504</v>
      </c>
      <c r="C481" s="302">
        <v>2004</v>
      </c>
      <c r="D481" s="273">
        <v>749</v>
      </c>
      <c r="E481" s="278"/>
    </row>
    <row r="482" spans="1:5" ht="12.75">
      <c r="A482" s="141">
        <v>4</v>
      </c>
      <c r="B482" s="271" t="s">
        <v>505</v>
      </c>
      <c r="C482" s="302">
        <v>2004</v>
      </c>
      <c r="D482" s="273">
        <v>450</v>
      </c>
      <c r="E482" s="278"/>
    </row>
    <row r="483" spans="1:5" ht="12.75">
      <c r="A483" s="141">
        <v>5</v>
      </c>
      <c r="B483" s="271" t="s">
        <v>506</v>
      </c>
      <c r="C483" s="302">
        <v>2008</v>
      </c>
      <c r="D483" s="273">
        <v>1082.14</v>
      </c>
      <c r="E483" s="278"/>
    </row>
    <row r="484" spans="1:5" ht="12.75">
      <c r="A484" s="141">
        <v>6</v>
      </c>
      <c r="B484" s="271" t="s">
        <v>507</v>
      </c>
      <c r="C484" s="302">
        <v>2005</v>
      </c>
      <c r="D484" s="273">
        <v>4538.400000000001</v>
      </c>
      <c r="E484" s="278"/>
    </row>
    <row r="485" spans="1:5" ht="12.75">
      <c r="A485" s="141">
        <v>7</v>
      </c>
      <c r="B485" s="271" t="s">
        <v>300</v>
      </c>
      <c r="C485" s="302">
        <v>2005</v>
      </c>
      <c r="D485" s="273">
        <v>50000</v>
      </c>
      <c r="E485" s="278"/>
    </row>
    <row r="486" spans="1:5" ht="12.75">
      <c r="A486" s="141">
        <v>8</v>
      </c>
      <c r="B486" s="271" t="s">
        <v>508</v>
      </c>
      <c r="C486" s="302"/>
      <c r="D486" s="273">
        <v>6450</v>
      </c>
      <c r="E486" s="278"/>
    </row>
    <row r="487" spans="1:5" ht="12.75">
      <c r="A487" s="141">
        <v>9</v>
      </c>
      <c r="B487" s="271" t="s">
        <v>324</v>
      </c>
      <c r="C487" s="302">
        <v>2007</v>
      </c>
      <c r="D487" s="273">
        <v>2600</v>
      </c>
      <c r="E487" s="278"/>
    </row>
    <row r="488" spans="1:5" ht="12.75">
      <c r="A488" s="141">
        <v>10</v>
      </c>
      <c r="B488" s="271" t="s">
        <v>324</v>
      </c>
      <c r="C488" s="302">
        <v>2008</v>
      </c>
      <c r="D488" s="273">
        <v>1817</v>
      </c>
      <c r="E488" s="278"/>
    </row>
    <row r="489" spans="1:5" ht="12.75">
      <c r="A489" s="141"/>
      <c r="B489" s="271"/>
      <c r="C489" s="290" t="s">
        <v>227</v>
      </c>
      <c r="D489" s="277">
        <f>SUM(D479:D488)</f>
        <v>72603.54000000001</v>
      </c>
      <c r="E489" s="278"/>
    </row>
    <row r="490" spans="1:5" ht="12.75">
      <c r="A490" s="221"/>
      <c r="B490" s="271"/>
      <c r="C490" s="302"/>
      <c r="D490" s="277" t="s">
        <v>24</v>
      </c>
      <c r="E490" s="278">
        <f>SUM(D479:D488)</f>
        <v>72603.54000000001</v>
      </c>
    </row>
    <row r="491" spans="1:5" ht="12.75">
      <c r="A491" s="106"/>
      <c r="B491" s="295" t="s">
        <v>55</v>
      </c>
      <c r="C491" s="296"/>
      <c r="D491" s="296"/>
      <c r="E491" s="106"/>
    </row>
    <row r="492" spans="1:5" ht="12.75">
      <c r="A492" s="298"/>
      <c r="B492" s="299" t="s">
        <v>124</v>
      </c>
      <c r="C492" s="300"/>
      <c r="D492" s="300"/>
      <c r="E492" s="301"/>
    </row>
    <row r="493" spans="1:5" ht="12.75">
      <c r="A493" s="141">
        <v>1</v>
      </c>
      <c r="B493" s="271" t="s">
        <v>509</v>
      </c>
      <c r="C493" s="302">
        <v>2004</v>
      </c>
      <c r="D493" s="273">
        <v>888</v>
      </c>
      <c r="E493" s="303" t="s">
        <v>510</v>
      </c>
    </row>
    <row r="494" spans="1:5" ht="12.75" customHeight="1">
      <c r="A494" s="141">
        <v>2</v>
      </c>
      <c r="B494" s="271" t="s">
        <v>511</v>
      </c>
      <c r="C494" s="302">
        <v>2005</v>
      </c>
      <c r="D494" s="273">
        <v>2400</v>
      </c>
      <c r="E494" s="303"/>
    </row>
    <row r="495" spans="1:5" ht="12.75">
      <c r="A495" s="141">
        <v>3</v>
      </c>
      <c r="B495" s="271" t="s">
        <v>512</v>
      </c>
      <c r="C495" s="302">
        <v>2005</v>
      </c>
      <c r="D495" s="273">
        <v>599</v>
      </c>
      <c r="E495" s="303"/>
    </row>
    <row r="496" spans="1:5" ht="12.75">
      <c r="A496" s="141">
        <v>4</v>
      </c>
      <c r="B496" s="271" t="s">
        <v>513</v>
      </c>
      <c r="C496" s="302">
        <v>2005</v>
      </c>
      <c r="D496" s="273">
        <v>489</v>
      </c>
      <c r="E496" s="303"/>
    </row>
    <row r="497" spans="1:5" ht="12.75" customHeight="1">
      <c r="A497" s="141">
        <v>5</v>
      </c>
      <c r="B497" s="271" t="s">
        <v>514</v>
      </c>
      <c r="C497" s="302">
        <v>2005</v>
      </c>
      <c r="D497" s="273">
        <v>7670</v>
      </c>
      <c r="E497" s="303"/>
    </row>
    <row r="498" spans="1:5" ht="12.75">
      <c r="A498" s="141">
        <v>6</v>
      </c>
      <c r="B498" s="271" t="s">
        <v>515</v>
      </c>
      <c r="C498" s="302">
        <v>2005</v>
      </c>
      <c r="D498" s="273">
        <v>22806</v>
      </c>
      <c r="E498" s="303" t="s">
        <v>446</v>
      </c>
    </row>
    <row r="499" spans="1:5" ht="12.75">
      <c r="A499" s="141">
        <v>7</v>
      </c>
      <c r="B499" s="271" t="s">
        <v>516</v>
      </c>
      <c r="C499" s="302">
        <v>2005</v>
      </c>
      <c r="D499" s="273">
        <v>1692</v>
      </c>
      <c r="E499" s="303"/>
    </row>
    <row r="500" spans="1:5" ht="12.75" customHeight="1">
      <c r="A500" s="141">
        <v>8</v>
      </c>
      <c r="B500" s="271" t="s">
        <v>517</v>
      </c>
      <c r="C500" s="302">
        <v>2005</v>
      </c>
      <c r="D500" s="273">
        <v>7088</v>
      </c>
      <c r="E500" s="303" t="s">
        <v>449</v>
      </c>
    </row>
    <row r="501" spans="1:5" ht="12.75">
      <c r="A501" s="141">
        <v>9</v>
      </c>
      <c r="B501" s="271" t="s">
        <v>518</v>
      </c>
      <c r="C501" s="302">
        <v>2005</v>
      </c>
      <c r="D501" s="273">
        <v>1794</v>
      </c>
      <c r="E501" s="303" t="s">
        <v>158</v>
      </c>
    </row>
    <row r="502" spans="1:5" ht="12.75">
      <c r="A502" s="141">
        <v>10</v>
      </c>
      <c r="B502" s="271" t="s">
        <v>519</v>
      </c>
      <c r="C502" s="302">
        <v>2005</v>
      </c>
      <c r="D502" s="273">
        <v>3419.66</v>
      </c>
      <c r="E502" s="303"/>
    </row>
    <row r="503" spans="1:5" ht="12.75">
      <c r="A503" s="141">
        <v>11</v>
      </c>
      <c r="B503" s="271" t="s">
        <v>520</v>
      </c>
      <c r="C503" s="302">
        <v>2005</v>
      </c>
      <c r="D503" s="273">
        <v>16120</v>
      </c>
      <c r="E503" s="303" t="s">
        <v>452</v>
      </c>
    </row>
    <row r="504" spans="1:5" ht="20.25">
      <c r="A504" s="141">
        <v>12</v>
      </c>
      <c r="B504" s="271" t="s">
        <v>521</v>
      </c>
      <c r="C504" s="302">
        <v>2006</v>
      </c>
      <c r="D504" s="273">
        <v>10612</v>
      </c>
      <c r="E504" s="303" t="s">
        <v>449</v>
      </c>
    </row>
    <row r="505" spans="1:5" ht="12.75">
      <c r="A505" s="141">
        <v>13</v>
      </c>
      <c r="B505" s="271" t="s">
        <v>522</v>
      </c>
      <c r="C505" s="302">
        <v>2006</v>
      </c>
      <c r="D505" s="273">
        <v>1793</v>
      </c>
      <c r="E505" s="303"/>
    </row>
    <row r="506" spans="1:5" ht="12.75">
      <c r="A506" s="141">
        <v>14</v>
      </c>
      <c r="B506" s="271" t="s">
        <v>523</v>
      </c>
      <c r="C506" s="302">
        <v>2006</v>
      </c>
      <c r="D506" s="273">
        <v>599</v>
      </c>
      <c r="E506" s="303"/>
    </row>
    <row r="507" spans="1:5" ht="12.75">
      <c r="A507" s="141">
        <v>15</v>
      </c>
      <c r="B507" s="271" t="s">
        <v>318</v>
      </c>
      <c r="C507" s="302">
        <v>2006</v>
      </c>
      <c r="D507" s="273">
        <v>4450</v>
      </c>
      <c r="E507" s="303"/>
    </row>
    <row r="508" spans="1:5" ht="12.75">
      <c r="A508" s="141">
        <v>16</v>
      </c>
      <c r="B508" s="271" t="s">
        <v>357</v>
      </c>
      <c r="C508" s="302">
        <v>2006</v>
      </c>
      <c r="D508" s="273">
        <v>3268</v>
      </c>
      <c r="E508" s="303"/>
    </row>
    <row r="509" spans="1:5" ht="12.75">
      <c r="A509" s="141">
        <v>17</v>
      </c>
      <c r="B509" s="271" t="s">
        <v>524</v>
      </c>
      <c r="C509" s="302">
        <v>2006</v>
      </c>
      <c r="D509" s="273">
        <v>1460</v>
      </c>
      <c r="E509" s="303"/>
    </row>
    <row r="510" spans="1:5" ht="12.75">
      <c r="A510" s="141">
        <v>18</v>
      </c>
      <c r="B510" s="271" t="s">
        <v>525</v>
      </c>
      <c r="C510" s="302">
        <v>2007</v>
      </c>
      <c r="D510" s="273">
        <v>1070</v>
      </c>
      <c r="E510" s="303" t="s">
        <v>158</v>
      </c>
    </row>
    <row r="511" spans="1:5" ht="12.75">
      <c r="A511" s="141">
        <v>19</v>
      </c>
      <c r="B511" s="271" t="s">
        <v>526</v>
      </c>
      <c r="C511" s="302">
        <v>2007</v>
      </c>
      <c r="D511" s="273">
        <v>1495</v>
      </c>
      <c r="E511" s="303" t="s">
        <v>527</v>
      </c>
    </row>
    <row r="512" spans="1:5" ht="12.75">
      <c r="A512" s="141">
        <v>20</v>
      </c>
      <c r="B512" s="271" t="s">
        <v>528</v>
      </c>
      <c r="C512" s="302">
        <v>2007</v>
      </c>
      <c r="D512" s="273">
        <v>600</v>
      </c>
      <c r="E512" s="303" t="s">
        <v>527</v>
      </c>
    </row>
    <row r="513" spans="1:5" ht="12.75">
      <c r="A513" s="141">
        <v>21</v>
      </c>
      <c r="B513" s="271" t="s">
        <v>529</v>
      </c>
      <c r="C513" s="302">
        <v>2007</v>
      </c>
      <c r="D513" s="273">
        <v>799</v>
      </c>
      <c r="E513" s="303" t="s">
        <v>527</v>
      </c>
    </row>
    <row r="514" spans="1:5" ht="12.75">
      <c r="A514" s="141">
        <v>22</v>
      </c>
      <c r="B514" s="271" t="s">
        <v>530</v>
      </c>
      <c r="C514" s="302">
        <v>2007</v>
      </c>
      <c r="D514" s="273">
        <v>3500</v>
      </c>
      <c r="E514" s="303" t="s">
        <v>527</v>
      </c>
    </row>
    <row r="515" spans="1:5" ht="12.75">
      <c r="A515" s="141">
        <v>23</v>
      </c>
      <c r="B515" s="271" t="s">
        <v>531</v>
      </c>
      <c r="C515" s="302">
        <v>2007</v>
      </c>
      <c r="D515" s="273">
        <v>2750</v>
      </c>
      <c r="E515" s="303" t="s">
        <v>532</v>
      </c>
    </row>
    <row r="516" spans="1:5" ht="12.75">
      <c r="A516" s="141">
        <v>24</v>
      </c>
      <c r="B516" s="271" t="s">
        <v>533</v>
      </c>
      <c r="C516" s="302">
        <v>2007</v>
      </c>
      <c r="D516" s="273">
        <v>1343</v>
      </c>
      <c r="E516" s="303" t="s">
        <v>532</v>
      </c>
    </row>
    <row r="517" spans="1:5" ht="12.75">
      <c r="A517" s="141">
        <v>25</v>
      </c>
      <c r="B517" s="271" t="s">
        <v>534</v>
      </c>
      <c r="C517" s="302">
        <v>2007</v>
      </c>
      <c r="D517" s="273">
        <v>9932</v>
      </c>
      <c r="E517" s="303"/>
    </row>
    <row r="518" spans="1:5" ht="12.75">
      <c r="A518" s="141"/>
      <c r="B518" s="271" t="s">
        <v>535</v>
      </c>
      <c r="C518" s="302"/>
      <c r="D518" s="273"/>
      <c r="E518" s="303" t="s">
        <v>536</v>
      </c>
    </row>
    <row r="519" spans="1:5" ht="12.75">
      <c r="A519" s="141"/>
      <c r="B519" s="271" t="s">
        <v>537</v>
      </c>
      <c r="C519" s="302"/>
      <c r="D519" s="273"/>
      <c r="E519" s="303" t="s">
        <v>527</v>
      </c>
    </row>
    <row r="520" spans="1:5" ht="12.75">
      <c r="A520" s="141">
        <v>26</v>
      </c>
      <c r="B520" s="271" t="s">
        <v>538</v>
      </c>
      <c r="C520" s="302">
        <v>2007</v>
      </c>
      <c r="D520" s="273">
        <v>11456</v>
      </c>
      <c r="E520" s="303" t="s">
        <v>539</v>
      </c>
    </row>
    <row r="521" spans="1:5" ht="12.75">
      <c r="A521" s="141">
        <v>27</v>
      </c>
      <c r="B521" s="271" t="s">
        <v>540</v>
      </c>
      <c r="C521" s="302">
        <v>2008</v>
      </c>
      <c r="D521" s="273">
        <v>1793</v>
      </c>
      <c r="E521" s="303"/>
    </row>
    <row r="522" spans="1:5" ht="27.75" customHeight="1">
      <c r="A522" s="141">
        <v>28</v>
      </c>
      <c r="B522" s="271" t="s">
        <v>541</v>
      </c>
      <c r="C522" s="302">
        <v>2008</v>
      </c>
      <c r="D522" s="273">
        <v>37953.76</v>
      </c>
      <c r="E522" s="304" t="s">
        <v>542</v>
      </c>
    </row>
    <row r="523" spans="1:5" ht="12.75">
      <c r="A523" s="141"/>
      <c r="B523" s="271"/>
      <c r="C523" s="276" t="s">
        <v>227</v>
      </c>
      <c r="D523" s="277">
        <f>SUM(D493:D522)</f>
        <v>159839.42</v>
      </c>
      <c r="E523" s="303"/>
    </row>
    <row r="524" spans="1:5" ht="12.75">
      <c r="A524" s="305"/>
      <c r="B524" s="280" t="s">
        <v>363</v>
      </c>
      <c r="C524" s="306"/>
      <c r="D524" s="307"/>
      <c r="E524" s="308"/>
    </row>
    <row r="525" spans="1:6" ht="12.75" customHeight="1">
      <c r="A525" s="141">
        <v>1</v>
      </c>
      <c r="B525" s="271" t="s">
        <v>543</v>
      </c>
      <c r="C525" s="302">
        <v>2004</v>
      </c>
      <c r="D525" s="273">
        <v>1086</v>
      </c>
      <c r="E525" s="303"/>
      <c r="F525" s="91"/>
    </row>
    <row r="526" spans="1:6" ht="12.75" customHeight="1">
      <c r="A526" s="141">
        <v>2</v>
      </c>
      <c r="B526" s="271" t="s">
        <v>543</v>
      </c>
      <c r="C526" s="302">
        <v>2007</v>
      </c>
      <c r="D526" s="273">
        <v>1000</v>
      </c>
      <c r="E526" s="303" t="s">
        <v>527</v>
      </c>
      <c r="F526" s="91"/>
    </row>
    <row r="527" spans="1:6" ht="12.75" customHeight="1">
      <c r="A527" s="141">
        <v>3</v>
      </c>
      <c r="B527" s="271" t="s">
        <v>544</v>
      </c>
      <c r="C527" s="302">
        <v>2005</v>
      </c>
      <c r="D527" s="273">
        <v>2386.32</v>
      </c>
      <c r="E527" s="303"/>
      <c r="F527" s="91"/>
    </row>
    <row r="528" spans="1:6" ht="12.75" customHeight="1">
      <c r="A528" s="141">
        <v>4</v>
      </c>
      <c r="B528" s="271" t="s">
        <v>545</v>
      </c>
      <c r="C528" s="302">
        <v>2008</v>
      </c>
      <c r="D528" s="273">
        <v>1531</v>
      </c>
      <c r="E528" s="303"/>
      <c r="F528" s="91"/>
    </row>
    <row r="529" spans="1:6" ht="12.75" customHeight="1">
      <c r="A529" s="141"/>
      <c r="B529" s="271"/>
      <c r="C529" s="276" t="s">
        <v>227</v>
      </c>
      <c r="D529" s="277">
        <f>SUM(D525:D528)</f>
        <v>6003.32</v>
      </c>
      <c r="E529" s="303"/>
      <c r="F529" s="91"/>
    </row>
    <row r="530" spans="1:6" ht="12.75" customHeight="1">
      <c r="A530" s="279"/>
      <c r="B530" s="280" t="s">
        <v>481</v>
      </c>
      <c r="C530" s="281"/>
      <c r="D530" s="282"/>
      <c r="E530" s="283"/>
      <c r="F530" s="91"/>
    </row>
    <row r="531" spans="1:6" ht="12.75" customHeight="1">
      <c r="A531" s="141">
        <v>1</v>
      </c>
      <c r="B531" s="27" t="s">
        <v>546</v>
      </c>
      <c r="C531" s="238">
        <v>2005</v>
      </c>
      <c r="D531" s="239">
        <v>5509.52</v>
      </c>
      <c r="E531" s="27" t="s">
        <v>452</v>
      </c>
      <c r="F531" s="91"/>
    </row>
    <row r="532" spans="1:6" ht="12.75" customHeight="1">
      <c r="A532" s="141">
        <v>2</v>
      </c>
      <c r="B532" s="27" t="s">
        <v>547</v>
      </c>
      <c r="C532" s="238">
        <v>2007</v>
      </c>
      <c r="D532" s="239">
        <v>494</v>
      </c>
      <c r="E532" s="27" t="s">
        <v>158</v>
      </c>
      <c r="F532" s="91"/>
    </row>
    <row r="533" spans="1:6" ht="12.75" customHeight="1">
      <c r="A533" s="141">
        <v>3</v>
      </c>
      <c r="B533" s="27" t="s">
        <v>547</v>
      </c>
      <c r="C533" s="238">
        <v>2007</v>
      </c>
      <c r="D533" s="239">
        <v>250</v>
      </c>
      <c r="E533" s="27" t="s">
        <v>527</v>
      </c>
      <c r="F533" s="91"/>
    </row>
    <row r="534" spans="1:6" ht="12.75" customHeight="1">
      <c r="A534" s="141">
        <v>4</v>
      </c>
      <c r="B534" s="27" t="s">
        <v>548</v>
      </c>
      <c r="C534" s="238">
        <v>2007</v>
      </c>
      <c r="D534" s="239">
        <v>732</v>
      </c>
      <c r="E534" s="27" t="s">
        <v>449</v>
      </c>
      <c r="F534" s="91"/>
    </row>
    <row r="535" spans="1:6" ht="12.75" customHeight="1">
      <c r="A535" s="141"/>
      <c r="B535" s="271"/>
      <c r="C535" s="276" t="s">
        <v>227</v>
      </c>
      <c r="D535" s="291">
        <f>SUM(D531:D534)</f>
        <v>6985.52</v>
      </c>
      <c r="E535" s="303"/>
      <c r="F535" s="91"/>
    </row>
    <row r="536" spans="1:5" ht="12.75">
      <c r="A536" s="221"/>
      <c r="B536" s="271"/>
      <c r="C536" s="302"/>
      <c r="D536" s="277" t="s">
        <v>24</v>
      </c>
      <c r="E536" s="278">
        <f>SUM(D523,D529,D535)</f>
        <v>172828.26</v>
      </c>
    </row>
    <row r="537" spans="1:5" ht="12.75">
      <c r="A537" s="106"/>
      <c r="B537" s="309" t="s">
        <v>25</v>
      </c>
      <c r="C537" s="309"/>
      <c r="D537" s="309"/>
      <c r="E537" s="309"/>
    </row>
    <row r="538" spans="1:5" ht="12.75">
      <c r="A538" s="298"/>
      <c r="B538" s="299" t="s">
        <v>124</v>
      </c>
      <c r="C538" s="300"/>
      <c r="D538" s="300"/>
      <c r="E538" s="301"/>
    </row>
    <row r="539" spans="1:5" ht="12.75">
      <c r="A539" s="310">
        <v>1</v>
      </c>
      <c r="B539" s="271" t="s">
        <v>549</v>
      </c>
      <c r="C539" s="272">
        <v>2004</v>
      </c>
      <c r="D539" s="273">
        <v>1269</v>
      </c>
      <c r="E539" s="275"/>
    </row>
    <row r="540" spans="1:5" ht="12.75">
      <c r="A540" s="310">
        <v>2</v>
      </c>
      <c r="B540" s="271" t="s">
        <v>324</v>
      </c>
      <c r="C540" s="272">
        <v>2005</v>
      </c>
      <c r="D540" s="273">
        <v>5368</v>
      </c>
      <c r="E540" s="275"/>
    </row>
    <row r="541" spans="1:5" ht="12.75">
      <c r="A541" s="310">
        <v>3</v>
      </c>
      <c r="B541" s="271" t="s">
        <v>128</v>
      </c>
      <c r="C541" s="272">
        <v>2006</v>
      </c>
      <c r="D541" s="273">
        <v>2669</v>
      </c>
      <c r="E541" s="275"/>
    </row>
    <row r="542" spans="1:5" ht="12.75">
      <c r="A542" s="310">
        <v>4</v>
      </c>
      <c r="B542" s="271" t="s">
        <v>550</v>
      </c>
      <c r="C542" s="272">
        <v>2006</v>
      </c>
      <c r="D542" s="273">
        <v>3055</v>
      </c>
      <c r="E542" s="275"/>
    </row>
    <row r="543" spans="1:5" ht="12.75">
      <c r="A543" s="310">
        <v>5</v>
      </c>
      <c r="B543" s="271" t="s">
        <v>171</v>
      </c>
      <c r="C543" s="272">
        <v>2006</v>
      </c>
      <c r="D543" s="273">
        <v>735</v>
      </c>
      <c r="E543" s="275"/>
    </row>
    <row r="544" spans="1:5" ht="12.75">
      <c r="A544" s="310">
        <v>6</v>
      </c>
      <c r="B544" s="310" t="s">
        <v>551</v>
      </c>
      <c r="C544" s="311">
        <v>2007</v>
      </c>
      <c r="D544" s="312">
        <v>425</v>
      </c>
      <c r="E544" s="275"/>
    </row>
    <row r="545" spans="1:5" ht="12.75">
      <c r="A545" s="310">
        <v>7</v>
      </c>
      <c r="B545" s="310" t="s">
        <v>552</v>
      </c>
      <c r="C545" s="272">
        <v>2007</v>
      </c>
      <c r="D545" s="313">
        <v>435</v>
      </c>
      <c r="E545" s="275"/>
    </row>
    <row r="546" spans="1:5" ht="12.75">
      <c r="A546" s="310">
        <v>8</v>
      </c>
      <c r="B546" s="310" t="s">
        <v>553</v>
      </c>
      <c r="C546" s="311">
        <v>2007</v>
      </c>
      <c r="D546" s="312">
        <v>1945</v>
      </c>
      <c r="E546" s="275"/>
    </row>
    <row r="547" spans="1:5" ht="12.75">
      <c r="A547" s="310">
        <v>9</v>
      </c>
      <c r="B547" s="310" t="s">
        <v>554</v>
      </c>
      <c r="C547" s="311">
        <v>2007</v>
      </c>
      <c r="D547" s="312">
        <v>6908.86</v>
      </c>
      <c r="E547" s="310"/>
    </row>
    <row r="548" spans="1:5" ht="12.75">
      <c r="A548" s="310">
        <v>10</v>
      </c>
      <c r="B548" s="314" t="s">
        <v>555</v>
      </c>
      <c r="C548" s="311">
        <v>2008</v>
      </c>
      <c r="D548" s="312">
        <v>605</v>
      </c>
      <c r="E548" s="310"/>
    </row>
    <row r="549" spans="1:5" ht="12.75">
      <c r="A549" s="310">
        <v>11</v>
      </c>
      <c r="B549" s="314" t="s">
        <v>556</v>
      </c>
      <c r="C549" s="311">
        <v>2008</v>
      </c>
      <c r="D549" s="312">
        <v>2599</v>
      </c>
      <c r="E549" s="310"/>
    </row>
    <row r="550" spans="1:5" ht="12.75">
      <c r="A550" s="310">
        <v>12</v>
      </c>
      <c r="B550" s="314" t="s">
        <v>557</v>
      </c>
      <c r="C550" s="311">
        <v>2008</v>
      </c>
      <c r="D550" s="312">
        <v>659</v>
      </c>
      <c r="E550" s="310"/>
    </row>
    <row r="551" spans="1:5" ht="12.75">
      <c r="A551" s="310">
        <v>13</v>
      </c>
      <c r="B551" s="314" t="s">
        <v>558</v>
      </c>
      <c r="C551" s="311">
        <v>2008</v>
      </c>
      <c r="D551" s="312">
        <v>2100</v>
      </c>
      <c r="E551" s="310"/>
    </row>
    <row r="552" spans="1:5" ht="12.75">
      <c r="A552" s="310">
        <v>14</v>
      </c>
      <c r="B552" s="314" t="s">
        <v>559</v>
      </c>
      <c r="C552" s="311">
        <v>2008</v>
      </c>
      <c r="D552" s="312">
        <v>477</v>
      </c>
      <c r="E552" s="310"/>
    </row>
    <row r="553" spans="1:5" ht="12.75">
      <c r="A553" s="310"/>
      <c r="B553" s="314"/>
      <c r="C553" s="315" t="s">
        <v>227</v>
      </c>
      <c r="D553" s="316">
        <v>29249.86</v>
      </c>
      <c r="E553" s="310"/>
    </row>
    <row r="554" spans="1:5" ht="12.75">
      <c r="A554" s="224"/>
      <c r="B554" s="280" t="s">
        <v>363</v>
      </c>
      <c r="C554" s="306"/>
      <c r="D554" s="307"/>
      <c r="E554" s="308"/>
    </row>
    <row r="555" spans="1:5" ht="12.75">
      <c r="A555" s="310">
        <v>1</v>
      </c>
      <c r="B555" s="271" t="s">
        <v>560</v>
      </c>
      <c r="C555" s="272">
        <v>2004</v>
      </c>
      <c r="D555" s="273">
        <v>4449</v>
      </c>
      <c r="E555" s="310"/>
    </row>
    <row r="556" spans="1:5" ht="12.75">
      <c r="A556" s="310">
        <v>2</v>
      </c>
      <c r="B556" s="310" t="s">
        <v>561</v>
      </c>
      <c r="C556" s="311">
        <v>2007</v>
      </c>
      <c r="D556" s="312">
        <v>4732</v>
      </c>
      <c r="E556" s="310"/>
    </row>
    <row r="557" spans="1:5" ht="12.75">
      <c r="A557" s="310"/>
      <c r="B557" s="271"/>
      <c r="C557" s="290" t="s">
        <v>227</v>
      </c>
      <c r="D557" s="277">
        <f>SUM(D555:D556)</f>
        <v>9181</v>
      </c>
      <c r="E557" s="274"/>
    </row>
    <row r="558" spans="1:5" ht="12.75">
      <c r="A558" s="224"/>
      <c r="B558" s="234" t="s">
        <v>562</v>
      </c>
      <c r="C558" s="317"/>
      <c r="D558" s="318"/>
      <c r="E558" s="283"/>
    </row>
    <row r="559" spans="1:5" ht="12.75">
      <c r="A559" s="310">
        <v>1</v>
      </c>
      <c r="B559" s="56" t="s">
        <v>266</v>
      </c>
      <c r="C559" s="151">
        <v>2001</v>
      </c>
      <c r="D559" s="319">
        <v>1570</v>
      </c>
      <c r="E559" s="56"/>
    </row>
    <row r="560" spans="1:5" ht="12.75">
      <c r="A560" s="310">
        <v>2</v>
      </c>
      <c r="B560" s="56" t="s">
        <v>266</v>
      </c>
      <c r="C560" s="151">
        <v>2002</v>
      </c>
      <c r="D560" s="319">
        <v>1520</v>
      </c>
      <c r="E560" s="56"/>
    </row>
    <row r="561" spans="1:5" ht="12.75">
      <c r="A561" s="310">
        <v>3</v>
      </c>
      <c r="B561" s="56" t="s">
        <v>563</v>
      </c>
      <c r="C561" s="151">
        <v>2002</v>
      </c>
      <c r="D561" s="319">
        <v>3000</v>
      </c>
      <c r="E561" s="56"/>
    </row>
    <row r="562" spans="1:5" ht="12.75">
      <c r="A562" s="310">
        <v>4</v>
      </c>
      <c r="B562" s="56" t="s">
        <v>564</v>
      </c>
      <c r="C562" s="151">
        <v>2001</v>
      </c>
      <c r="D562" s="319">
        <v>902.8</v>
      </c>
      <c r="E562" s="69" t="s">
        <v>565</v>
      </c>
    </row>
    <row r="563" spans="1:5" ht="12.75">
      <c r="A563" s="310">
        <v>5</v>
      </c>
      <c r="B563" s="56" t="s">
        <v>566</v>
      </c>
      <c r="C563" s="151">
        <v>2001</v>
      </c>
      <c r="D563" s="319">
        <v>1830</v>
      </c>
      <c r="E563" s="69" t="s">
        <v>567</v>
      </c>
    </row>
    <row r="564" spans="1:5" ht="12.75">
      <c r="A564" s="310">
        <v>6</v>
      </c>
      <c r="B564" s="56" t="s">
        <v>568</v>
      </c>
      <c r="C564" s="151">
        <v>2005</v>
      </c>
      <c r="D564" s="319">
        <v>2928</v>
      </c>
      <c r="E564" s="69" t="s">
        <v>569</v>
      </c>
    </row>
    <row r="565" spans="1:5" ht="12.75">
      <c r="A565" s="310">
        <v>7</v>
      </c>
      <c r="B565" s="56" t="s">
        <v>570</v>
      </c>
      <c r="C565" s="151">
        <v>2005</v>
      </c>
      <c r="D565" s="319">
        <v>2928</v>
      </c>
      <c r="E565" s="69" t="s">
        <v>569</v>
      </c>
    </row>
    <row r="566" spans="1:5" ht="12.75">
      <c r="A566" s="310">
        <v>8</v>
      </c>
      <c r="B566" s="56" t="s">
        <v>264</v>
      </c>
      <c r="C566" s="151">
        <v>2005</v>
      </c>
      <c r="D566" s="319">
        <v>988</v>
      </c>
      <c r="E566" s="69"/>
    </row>
    <row r="567" spans="1:5" ht="12.75">
      <c r="A567" s="310">
        <v>9</v>
      </c>
      <c r="B567" s="56" t="s">
        <v>264</v>
      </c>
      <c r="C567" s="151">
        <v>2006</v>
      </c>
      <c r="D567" s="319">
        <v>775</v>
      </c>
      <c r="E567" s="69"/>
    </row>
    <row r="568" spans="1:5" ht="12.75">
      <c r="A568" s="310">
        <v>10</v>
      </c>
      <c r="B568" s="56" t="s">
        <v>571</v>
      </c>
      <c r="C568" s="151">
        <v>2006</v>
      </c>
      <c r="D568" s="319">
        <v>516</v>
      </c>
      <c r="E568" s="69" t="s">
        <v>572</v>
      </c>
    </row>
    <row r="569" spans="1:5" ht="12.75">
      <c r="A569" s="310">
        <v>11</v>
      </c>
      <c r="B569" s="56" t="s">
        <v>573</v>
      </c>
      <c r="C569" s="151">
        <v>2006</v>
      </c>
      <c r="D569" s="319">
        <v>1700</v>
      </c>
      <c r="E569" s="69" t="s">
        <v>574</v>
      </c>
    </row>
    <row r="570" spans="1:5" ht="12.75">
      <c r="A570" s="310">
        <v>12</v>
      </c>
      <c r="B570" s="56" t="s">
        <v>264</v>
      </c>
      <c r="C570" s="151">
        <v>2006</v>
      </c>
      <c r="D570" s="319">
        <v>690</v>
      </c>
      <c r="E570" s="69"/>
    </row>
    <row r="571" spans="1:5" ht="20.25">
      <c r="A571" s="310">
        <v>13</v>
      </c>
      <c r="B571" s="69" t="s">
        <v>575</v>
      </c>
      <c r="C571" s="151">
        <v>2007</v>
      </c>
      <c r="D571" s="319">
        <v>603.9</v>
      </c>
      <c r="E571" s="69" t="s">
        <v>576</v>
      </c>
    </row>
    <row r="572" spans="1:5" ht="12.75">
      <c r="A572" s="310">
        <v>14</v>
      </c>
      <c r="B572" s="69" t="s">
        <v>577</v>
      </c>
      <c r="C572" s="151">
        <v>2008</v>
      </c>
      <c r="D572" s="319">
        <v>715</v>
      </c>
      <c r="E572" s="69"/>
    </row>
    <row r="573" spans="1:5" ht="12.75">
      <c r="A573" s="310"/>
      <c r="B573" s="320"/>
      <c r="C573" s="321" t="s">
        <v>227</v>
      </c>
      <c r="D573" s="240">
        <v>20666.7</v>
      </c>
      <c r="E573" s="322"/>
    </row>
    <row r="574" spans="1:5" ht="12.75">
      <c r="A574" s="310"/>
      <c r="B574" s="320"/>
      <c r="C574" s="151"/>
      <c r="D574" s="232" t="s">
        <v>439</v>
      </c>
      <c r="E574" s="274">
        <f>SUM(D553,D557,D573)</f>
        <v>59097.56</v>
      </c>
    </row>
    <row r="575" spans="1:5" ht="12.75">
      <c r="A575" s="106"/>
      <c r="B575" s="309" t="s">
        <v>578</v>
      </c>
      <c r="C575" s="309"/>
      <c r="D575" s="309"/>
      <c r="E575" s="309"/>
    </row>
    <row r="576" spans="1:5" ht="12.75">
      <c r="A576" s="298"/>
      <c r="B576" s="299" t="s">
        <v>124</v>
      </c>
      <c r="C576" s="300"/>
      <c r="D576" s="300"/>
      <c r="E576" s="301"/>
    </row>
    <row r="577" spans="1:5" ht="12.75">
      <c r="A577" s="221">
        <v>1</v>
      </c>
      <c r="B577" s="271" t="s">
        <v>579</v>
      </c>
      <c r="C577" s="302">
        <v>2005</v>
      </c>
      <c r="D577" s="273">
        <v>22500</v>
      </c>
      <c r="E577" s="303" t="s">
        <v>580</v>
      </c>
    </row>
    <row r="578" spans="1:5" ht="12.75">
      <c r="A578" s="221">
        <v>2</v>
      </c>
      <c r="B578" s="271" t="s">
        <v>581</v>
      </c>
      <c r="C578" s="302">
        <v>2008</v>
      </c>
      <c r="D578" s="273">
        <v>9000</v>
      </c>
      <c r="E578" s="303" t="s">
        <v>582</v>
      </c>
    </row>
    <row r="579" spans="1:5" ht="12.75">
      <c r="A579" s="221">
        <v>3</v>
      </c>
      <c r="B579" s="271" t="s">
        <v>583</v>
      </c>
      <c r="C579" s="302">
        <v>2008</v>
      </c>
      <c r="D579" s="273">
        <v>2600</v>
      </c>
      <c r="E579" s="303"/>
    </row>
    <row r="580" spans="1:5" ht="12.75">
      <c r="A580" s="221"/>
      <c r="B580" s="271"/>
      <c r="C580" s="323" t="s">
        <v>227</v>
      </c>
      <c r="D580" s="277">
        <f>SUM(D577:D579)</f>
        <v>34100</v>
      </c>
      <c r="E580" s="303"/>
    </row>
    <row r="581" spans="1:5" ht="12.75">
      <c r="A581" s="221"/>
      <c r="B581" s="271"/>
      <c r="C581" s="302"/>
      <c r="D581" s="277" t="s">
        <v>24</v>
      </c>
      <c r="E581" s="278">
        <v>34100</v>
      </c>
    </row>
    <row r="582" spans="1:5" ht="12.75">
      <c r="A582" s="106"/>
      <c r="B582" s="309" t="s">
        <v>584</v>
      </c>
      <c r="C582" s="309"/>
      <c r="D582" s="309"/>
      <c r="E582" s="309"/>
    </row>
    <row r="583" spans="1:5" ht="12.75">
      <c r="A583" s="224"/>
      <c r="B583" s="299" t="s">
        <v>124</v>
      </c>
      <c r="C583" s="280"/>
      <c r="D583" s="280"/>
      <c r="E583" s="280"/>
    </row>
    <row r="584" spans="1:5" ht="12.75">
      <c r="A584" s="141">
        <v>1</v>
      </c>
      <c r="B584" s="271" t="s">
        <v>318</v>
      </c>
      <c r="C584" s="302">
        <v>2004</v>
      </c>
      <c r="D584" s="273">
        <v>3477</v>
      </c>
      <c r="E584" s="303"/>
    </row>
    <row r="585" spans="1:5" ht="12.75">
      <c r="A585" s="141">
        <v>2</v>
      </c>
      <c r="B585" s="271" t="s">
        <v>128</v>
      </c>
      <c r="C585" s="302">
        <v>2004</v>
      </c>
      <c r="D585" s="273">
        <v>2840</v>
      </c>
      <c r="E585" s="303"/>
    </row>
    <row r="586" spans="1:5" ht="12.75">
      <c r="A586" s="141">
        <v>3</v>
      </c>
      <c r="B586" s="271" t="s">
        <v>585</v>
      </c>
      <c r="C586" s="302">
        <v>2004</v>
      </c>
      <c r="D586" s="273">
        <v>590</v>
      </c>
      <c r="E586" s="303"/>
    </row>
    <row r="587" spans="1:5" ht="12.75">
      <c r="A587" s="141">
        <v>4</v>
      </c>
      <c r="B587" s="271" t="s">
        <v>586</v>
      </c>
      <c r="C587" s="302">
        <v>2005</v>
      </c>
      <c r="D587" s="273">
        <v>4212.29</v>
      </c>
      <c r="E587" s="303"/>
    </row>
    <row r="588" spans="1:5" ht="12.75">
      <c r="A588" s="141">
        <v>5</v>
      </c>
      <c r="B588" s="271" t="s">
        <v>587</v>
      </c>
      <c r="C588" s="302">
        <v>2005</v>
      </c>
      <c r="D588" s="273">
        <v>2993.83</v>
      </c>
      <c r="E588" s="303"/>
    </row>
    <row r="589" spans="1:5" ht="12.75">
      <c r="A589" s="141">
        <v>6</v>
      </c>
      <c r="B589" s="271" t="s">
        <v>588</v>
      </c>
      <c r="C589" s="302">
        <v>2006</v>
      </c>
      <c r="D589" s="273">
        <v>940</v>
      </c>
      <c r="E589" s="303"/>
    </row>
    <row r="590" spans="1:5" ht="12.75">
      <c r="A590" s="141">
        <v>7</v>
      </c>
      <c r="B590" s="271" t="s">
        <v>588</v>
      </c>
      <c r="C590" s="302">
        <v>2006</v>
      </c>
      <c r="D590" s="273">
        <v>787</v>
      </c>
      <c r="E590" s="303"/>
    </row>
    <row r="591" spans="1:5" ht="12.75">
      <c r="A591" s="141">
        <v>8</v>
      </c>
      <c r="B591" s="271" t="s">
        <v>553</v>
      </c>
      <c r="C591" s="302">
        <v>2007</v>
      </c>
      <c r="D591" s="273">
        <v>3490</v>
      </c>
      <c r="E591" s="303"/>
    </row>
    <row r="592" spans="1:5" ht="12.75">
      <c r="A592" s="141">
        <v>9</v>
      </c>
      <c r="B592" s="271" t="s">
        <v>589</v>
      </c>
      <c r="C592" s="302">
        <v>2007</v>
      </c>
      <c r="D592" s="273">
        <v>2196</v>
      </c>
      <c r="E592" s="303"/>
    </row>
    <row r="593" spans="1:5" ht="12.75">
      <c r="A593" s="141">
        <v>10</v>
      </c>
      <c r="B593" s="271" t="s">
        <v>324</v>
      </c>
      <c r="C593" s="302">
        <v>2008</v>
      </c>
      <c r="D593" s="324">
        <v>3136</v>
      </c>
      <c r="E593" s="303"/>
    </row>
    <row r="594" spans="1:5" ht="12.75">
      <c r="A594" s="141">
        <v>11</v>
      </c>
      <c r="B594" s="273" t="s">
        <v>173</v>
      </c>
      <c r="C594" s="302">
        <v>2008</v>
      </c>
      <c r="D594" s="99">
        <v>675</v>
      </c>
      <c r="E594" s="303"/>
    </row>
    <row r="595" spans="1:5" ht="12.75">
      <c r="A595" s="141">
        <v>12</v>
      </c>
      <c r="B595" s="271" t="s">
        <v>324</v>
      </c>
      <c r="C595" s="302">
        <v>2008</v>
      </c>
      <c r="D595" s="273">
        <v>2464.9900000000002</v>
      </c>
      <c r="E595" s="303"/>
    </row>
    <row r="596" spans="1:5" ht="12.75">
      <c r="A596" s="141">
        <v>13</v>
      </c>
      <c r="B596" s="271" t="s">
        <v>590</v>
      </c>
      <c r="C596" s="302">
        <v>2008</v>
      </c>
      <c r="D596" s="273">
        <v>500</v>
      </c>
      <c r="E596" s="303"/>
    </row>
    <row r="597" spans="1:5" ht="12.75">
      <c r="A597" s="221"/>
      <c r="B597" s="271"/>
      <c r="C597" s="276" t="s">
        <v>227</v>
      </c>
      <c r="D597" s="277">
        <f>SUM(D584:D596)</f>
        <v>28302.11</v>
      </c>
      <c r="E597" s="278"/>
    </row>
    <row r="598" spans="1:5" ht="12.75">
      <c r="A598" s="224"/>
      <c r="B598" s="280" t="s">
        <v>363</v>
      </c>
      <c r="C598" s="306"/>
      <c r="D598" s="307"/>
      <c r="E598" s="308"/>
    </row>
    <row r="599" spans="1:5" ht="12.75">
      <c r="A599" s="221">
        <v>1</v>
      </c>
      <c r="B599" s="271" t="s">
        <v>591</v>
      </c>
      <c r="C599" s="302">
        <v>2008</v>
      </c>
      <c r="D599" s="273">
        <v>2000</v>
      </c>
      <c r="E599" s="278"/>
    </row>
    <row r="600" spans="1:5" ht="12.75">
      <c r="A600" s="221">
        <v>2</v>
      </c>
      <c r="B600" s="271" t="s">
        <v>592</v>
      </c>
      <c r="C600" s="302">
        <v>2008</v>
      </c>
      <c r="D600" s="273">
        <v>3200</v>
      </c>
      <c r="E600" s="278"/>
    </row>
    <row r="601" spans="1:5" ht="12.75">
      <c r="A601" s="221"/>
      <c r="B601" s="271"/>
      <c r="C601" s="276" t="s">
        <v>227</v>
      </c>
      <c r="D601" s="277">
        <f>SUM(D599:D600)</f>
        <v>5200</v>
      </c>
      <c r="E601" s="278"/>
    </row>
    <row r="602" spans="1:5" ht="12.75">
      <c r="A602" s="279"/>
      <c r="B602" s="280" t="s">
        <v>481</v>
      </c>
      <c r="C602" s="281"/>
      <c r="D602" s="282"/>
      <c r="E602" s="283"/>
    </row>
    <row r="603" spans="1:5" ht="12.75">
      <c r="A603" s="284">
        <v>1</v>
      </c>
      <c r="B603" s="285" t="s">
        <v>593</v>
      </c>
      <c r="C603" s="285">
        <v>2005</v>
      </c>
      <c r="D603" s="239">
        <v>180</v>
      </c>
      <c r="E603" s="325"/>
    </row>
    <row r="604" spans="1:5" s="326" customFormat="1" ht="12.75">
      <c r="A604" s="284">
        <v>2</v>
      </c>
      <c r="B604" s="285" t="s">
        <v>594</v>
      </c>
      <c r="C604" s="285">
        <v>2005</v>
      </c>
      <c r="D604" s="239">
        <v>950</v>
      </c>
      <c r="E604" s="325"/>
    </row>
    <row r="605" spans="1:5" s="326" customFormat="1" ht="12.75">
      <c r="A605" s="284">
        <v>3</v>
      </c>
      <c r="B605" s="285" t="s">
        <v>595</v>
      </c>
      <c r="C605" s="285">
        <v>2005</v>
      </c>
      <c r="D605" s="239">
        <v>2320</v>
      </c>
      <c r="E605" s="325"/>
    </row>
    <row r="606" spans="1:5" s="326" customFormat="1" ht="12.75">
      <c r="A606" s="284">
        <v>4</v>
      </c>
      <c r="B606" s="285" t="s">
        <v>596</v>
      </c>
      <c r="C606" s="285">
        <v>2005</v>
      </c>
      <c r="D606" s="239">
        <v>359.29</v>
      </c>
      <c r="E606" s="325"/>
    </row>
    <row r="607" spans="1:5" s="326" customFormat="1" ht="12.75">
      <c r="A607" s="284">
        <v>5</v>
      </c>
      <c r="B607" s="285" t="s">
        <v>597</v>
      </c>
      <c r="C607" s="285">
        <v>2005</v>
      </c>
      <c r="D607" s="239">
        <v>700.89</v>
      </c>
      <c r="E607" s="325"/>
    </row>
    <row r="608" spans="1:5" s="326" customFormat="1" ht="12.75">
      <c r="A608" s="284"/>
      <c r="B608" s="289"/>
      <c r="C608" s="290" t="s">
        <v>227</v>
      </c>
      <c r="D608" s="327">
        <f>SUM(D603:D607)</f>
        <v>4510.18</v>
      </c>
      <c r="E608" s="274"/>
    </row>
    <row r="609" spans="1:5" s="326" customFormat="1" ht="12.75">
      <c r="A609" s="284"/>
      <c r="B609" s="289"/>
      <c r="C609" s="290"/>
      <c r="D609" s="277" t="s">
        <v>439</v>
      </c>
      <c r="E609" s="274">
        <f>D597+D601+D608</f>
        <v>38012.29</v>
      </c>
    </row>
    <row r="610" spans="1:5" s="326" customFormat="1" ht="12.75">
      <c r="A610" s="328"/>
      <c r="B610" s="329"/>
      <c r="C610" s="330"/>
      <c r="D610" s="331"/>
      <c r="E610" s="332"/>
    </row>
    <row r="611" spans="1:5" s="326" customFormat="1" ht="12.75">
      <c r="A611" s="328"/>
      <c r="B611" s="329"/>
      <c r="C611" s="330"/>
      <c r="D611" s="331"/>
      <c r="E611" s="332"/>
    </row>
    <row r="612" spans="2:5" ht="20.25" customHeight="1">
      <c r="B612" s="333" t="s">
        <v>113</v>
      </c>
      <c r="C612" s="333"/>
      <c r="D612" s="333"/>
      <c r="E612" s="334">
        <f>E172+E202+E352+E406+E435+E476+E490+E536+E574+E581+E609</f>
        <v>1775747.86</v>
      </c>
    </row>
    <row r="613" spans="2:5" ht="12.75">
      <c r="B613" s="335"/>
      <c r="E613" s="336"/>
    </row>
    <row r="614" spans="2:5" ht="12.75">
      <c r="B614" s="335"/>
      <c r="D614" s="99" t="s">
        <v>598</v>
      </c>
      <c r="E614" s="336"/>
    </row>
    <row r="615" spans="2:5" ht="12.75">
      <c r="B615" s="335"/>
      <c r="D615" s="99" t="s">
        <v>599</v>
      </c>
      <c r="E615" s="337">
        <f>D101+D193+D294+D395+D427+D451+D489+D523+D553+D580+D597</f>
        <v>1352044.93</v>
      </c>
    </row>
    <row r="616" spans="2:5" ht="12.75">
      <c r="B616" s="335"/>
      <c r="D616" s="99" t="s">
        <v>600</v>
      </c>
      <c r="E616" s="338">
        <f>D107+D197+D306+D400+D434+D529+D557+D601</f>
        <v>107313.35999999999</v>
      </c>
    </row>
    <row r="617" spans="2:5" ht="12.75">
      <c r="B617" s="335"/>
      <c r="D617" s="99" t="s">
        <v>601</v>
      </c>
      <c r="E617" s="338">
        <f>D171+D201+D351+D405+D475+D535+D573+D608</f>
        <v>316389.57</v>
      </c>
    </row>
    <row r="618" ht="12.75">
      <c r="B618" s="335"/>
    </row>
    <row r="619" ht="12.75">
      <c r="B619" s="335"/>
    </row>
    <row r="620" ht="12.75">
      <c r="B620" s="335"/>
    </row>
    <row r="621" ht="12.75">
      <c r="B621" s="335"/>
    </row>
    <row r="622" ht="12.75">
      <c r="B622" s="335"/>
    </row>
    <row r="623" ht="12.75">
      <c r="B623" s="335"/>
    </row>
    <row r="624" ht="12.75">
      <c r="B624" s="335"/>
    </row>
    <row r="625" ht="12.75">
      <c r="B625" s="335"/>
    </row>
    <row r="626" ht="12.75">
      <c r="B626" s="335"/>
    </row>
    <row r="627" ht="12.75">
      <c r="B627" s="335"/>
    </row>
    <row r="628" ht="12.75">
      <c r="B628" s="335"/>
    </row>
    <row r="629" ht="12.75">
      <c r="B629" s="335"/>
    </row>
    <row r="630" ht="12.75">
      <c r="B630" s="335"/>
    </row>
    <row r="631" ht="12.75">
      <c r="B631" s="335"/>
    </row>
    <row r="632" ht="12.75">
      <c r="B632" s="335"/>
    </row>
    <row r="633" ht="12.75">
      <c r="B633" s="335"/>
    </row>
    <row r="634" ht="12.75">
      <c r="B634" s="335"/>
    </row>
    <row r="635" ht="12.75">
      <c r="B635" s="335"/>
    </row>
    <row r="636" ht="12.75">
      <c r="B636" s="335"/>
    </row>
    <row r="637" ht="12.75">
      <c r="B637" s="335"/>
    </row>
    <row r="638" ht="12.75">
      <c r="B638" s="335"/>
    </row>
    <row r="639" ht="12.75">
      <c r="B639" s="335"/>
    </row>
    <row r="640" ht="12.75">
      <c r="B640" s="335"/>
    </row>
    <row r="641" ht="12.75">
      <c r="B641" s="335"/>
    </row>
    <row r="642" ht="12.75">
      <c r="B642" s="335"/>
    </row>
    <row r="643" ht="12.75">
      <c r="B643" s="335"/>
    </row>
    <row r="644" ht="12.75">
      <c r="B644" s="335"/>
    </row>
    <row r="645" ht="12.75">
      <c r="B645" s="335"/>
    </row>
    <row r="646" ht="12.75">
      <c r="B646" s="335"/>
    </row>
    <row r="647" ht="12.75">
      <c r="B647" s="335"/>
    </row>
    <row r="648" ht="12.75">
      <c r="B648" s="335"/>
    </row>
    <row r="649" ht="12.75">
      <c r="B649" s="335"/>
    </row>
    <row r="650" ht="12.75">
      <c r="B650" s="335"/>
    </row>
    <row r="651" ht="12.75">
      <c r="B651" s="335"/>
    </row>
    <row r="652" ht="12.75">
      <c r="B652" s="335"/>
    </row>
    <row r="653" ht="12.75">
      <c r="B653" s="335"/>
    </row>
    <row r="654" ht="12.75">
      <c r="B654" s="335"/>
    </row>
    <row r="655" ht="12.75">
      <c r="B655" s="335"/>
    </row>
    <row r="656" ht="12.75">
      <c r="B656" s="335"/>
    </row>
    <row r="657" ht="12.75">
      <c r="B657" s="335"/>
    </row>
    <row r="658" ht="12.75">
      <c r="B658" s="335"/>
    </row>
    <row r="659" ht="12.75">
      <c r="B659" s="335"/>
    </row>
    <row r="660" ht="12.75">
      <c r="B660" s="335"/>
    </row>
    <row r="661" ht="12.75">
      <c r="B661" s="335"/>
    </row>
    <row r="662" ht="12.75">
      <c r="B662" s="335"/>
    </row>
    <row r="663" ht="12.75">
      <c r="B663" s="335"/>
    </row>
    <row r="664" ht="12.75">
      <c r="B664" s="335"/>
    </row>
    <row r="665" ht="12.75">
      <c r="B665" s="335"/>
    </row>
    <row r="666" ht="12.75">
      <c r="B666" s="335"/>
    </row>
    <row r="667" ht="12.75">
      <c r="B667" s="335"/>
    </row>
    <row r="668" ht="12.75">
      <c r="B668" s="335"/>
    </row>
    <row r="669" ht="12.75">
      <c r="B669" s="335"/>
    </row>
    <row r="670" ht="12.75">
      <c r="B670" s="335"/>
    </row>
    <row r="671" ht="12.75">
      <c r="B671" s="335"/>
    </row>
    <row r="672" ht="12.75">
      <c r="B672" s="335"/>
    </row>
    <row r="673" ht="12.75">
      <c r="B673" s="335"/>
    </row>
    <row r="674" ht="12.75">
      <c r="B674" s="335"/>
    </row>
    <row r="675" ht="12.75">
      <c r="B675" s="335"/>
    </row>
    <row r="676" ht="12.75">
      <c r="B676" s="335"/>
    </row>
    <row r="677" ht="12.75">
      <c r="B677" s="335"/>
    </row>
    <row r="678" ht="12.75">
      <c r="B678" s="335"/>
    </row>
    <row r="679" ht="12.75">
      <c r="B679" s="335"/>
    </row>
    <row r="680" ht="12.75">
      <c r="B680" s="335"/>
    </row>
    <row r="681" ht="12.75">
      <c r="B681" s="335"/>
    </row>
    <row r="682" ht="12.75">
      <c r="B682" s="335"/>
    </row>
    <row r="683" ht="12.75">
      <c r="B683" s="335"/>
    </row>
    <row r="684" ht="12.75">
      <c r="B684" s="335"/>
    </row>
    <row r="685" ht="12.75">
      <c r="B685" s="335"/>
    </row>
    <row r="686" ht="12.75">
      <c r="B686" s="335"/>
    </row>
    <row r="687" ht="12.75">
      <c r="B687" s="335"/>
    </row>
    <row r="688" ht="12.75">
      <c r="B688" s="335"/>
    </row>
    <row r="689" ht="12.75">
      <c r="B689" s="335"/>
    </row>
    <row r="690" ht="12.75">
      <c r="B690" s="335"/>
    </row>
    <row r="691" ht="12.75">
      <c r="B691" s="335"/>
    </row>
    <row r="692" ht="12.75">
      <c r="B692" s="335"/>
    </row>
    <row r="693" ht="12.75">
      <c r="B693" s="335"/>
    </row>
    <row r="694" ht="12.75">
      <c r="B694" s="335"/>
    </row>
    <row r="695" ht="12.75">
      <c r="B695" s="335"/>
    </row>
    <row r="696" ht="12.75">
      <c r="B696" s="335"/>
    </row>
    <row r="697" ht="12.75">
      <c r="B697" s="335"/>
    </row>
    <row r="698" ht="12.75">
      <c r="B698" s="335"/>
    </row>
    <row r="699" ht="12.75">
      <c r="B699" s="335"/>
    </row>
    <row r="700" ht="12.75">
      <c r="B700" s="335"/>
    </row>
    <row r="701" ht="12.75">
      <c r="B701" s="335"/>
    </row>
    <row r="702" ht="12.75">
      <c r="B702" s="335"/>
    </row>
    <row r="703" ht="12.75">
      <c r="B703" s="335"/>
    </row>
    <row r="704" ht="12.75">
      <c r="B704" s="335"/>
    </row>
    <row r="705" ht="12.75">
      <c r="B705" s="335"/>
    </row>
    <row r="706" ht="12.75">
      <c r="B706" s="335"/>
    </row>
    <row r="707" ht="12.75">
      <c r="B707" s="335"/>
    </row>
    <row r="708" ht="12.75">
      <c r="B708" s="335"/>
    </row>
    <row r="709" ht="12.75">
      <c r="B709" s="335"/>
    </row>
    <row r="710" ht="12.75">
      <c r="B710" s="335"/>
    </row>
    <row r="711" ht="12.75">
      <c r="B711" s="335"/>
    </row>
    <row r="712" ht="12.75">
      <c r="B712" s="335"/>
    </row>
    <row r="713" ht="12.75">
      <c r="B713" s="335"/>
    </row>
    <row r="714" ht="12.75">
      <c r="B714" s="335"/>
    </row>
    <row r="715" ht="12.75">
      <c r="B715" s="335"/>
    </row>
    <row r="716" ht="12.75">
      <c r="B716" s="335"/>
    </row>
    <row r="717" ht="12.75">
      <c r="B717" s="335"/>
    </row>
    <row r="718" ht="12.75">
      <c r="B718" s="335"/>
    </row>
    <row r="719" ht="12.75">
      <c r="B719" s="335"/>
    </row>
    <row r="720" ht="12.75">
      <c r="B720" s="335"/>
    </row>
    <row r="721" ht="12.75">
      <c r="B721" s="335"/>
    </row>
    <row r="722" ht="12.75">
      <c r="B722" s="335"/>
    </row>
    <row r="723" ht="12.75">
      <c r="B723" s="335"/>
    </row>
    <row r="724" ht="12.75">
      <c r="B724" s="335"/>
    </row>
    <row r="725" ht="12.75">
      <c r="B725" s="335"/>
    </row>
    <row r="726" ht="12.75">
      <c r="B726" s="335"/>
    </row>
    <row r="727" ht="12.75">
      <c r="B727" s="335"/>
    </row>
    <row r="728" ht="12.75">
      <c r="B728" s="335"/>
    </row>
    <row r="729" ht="12.75">
      <c r="B729" s="335"/>
    </row>
    <row r="730" ht="12.75">
      <c r="B730" s="335"/>
    </row>
    <row r="731" ht="12.75">
      <c r="B731" s="335"/>
    </row>
    <row r="732" ht="12.75">
      <c r="B732" s="335"/>
    </row>
    <row r="733" ht="12.75">
      <c r="B733" s="335"/>
    </row>
    <row r="734" ht="12.75">
      <c r="B734" s="335"/>
    </row>
    <row r="735" ht="12.75">
      <c r="B735" s="335"/>
    </row>
    <row r="736" ht="12.75">
      <c r="B736" s="335"/>
    </row>
    <row r="737" ht="12.75">
      <c r="B737" s="335"/>
    </row>
    <row r="738" ht="12.75">
      <c r="B738" s="335"/>
    </row>
    <row r="739" ht="12.75">
      <c r="B739" s="335"/>
    </row>
    <row r="740" ht="12.75">
      <c r="B740" s="335"/>
    </row>
    <row r="741" ht="12.75">
      <c r="B741" s="335"/>
    </row>
    <row r="742" ht="12.75">
      <c r="B742" s="335"/>
    </row>
    <row r="743" ht="12.75">
      <c r="B743" s="335"/>
    </row>
    <row r="744" ht="12.75">
      <c r="B744" s="335"/>
    </row>
    <row r="745" ht="12.75">
      <c r="B745" s="335"/>
    </row>
  </sheetData>
  <mergeCells count="4">
    <mergeCell ref="B2:E2"/>
    <mergeCell ref="B173:C173"/>
    <mergeCell ref="B436:C436"/>
    <mergeCell ref="B612:D612"/>
  </mergeCells>
  <printOptions/>
  <pageMargins left="0.85" right="0.24027777777777778" top="0.7798611111111111" bottom="0.5201388888888889" header="0.5118055555555556" footer="0.5118055555555556"/>
  <pageSetup horizontalDpi="300" verticalDpi="300" orientation="landscape" paperSize="9" scale="66"/>
  <rowBreaks count="2" manualBreakCount="2">
    <brk id="157" max="255" man="1"/>
    <brk id="219" max="255" man="1"/>
  </rowBreaks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1"/>
  <sheetViews>
    <sheetView workbookViewId="0" topLeftCell="D1">
      <selection activeCell="R44" sqref="R44"/>
    </sheetView>
  </sheetViews>
  <sheetFormatPr defaultColWidth="9.00390625" defaultRowHeight="12.75"/>
  <cols>
    <col min="1" max="1" width="3.00390625" style="339" customWidth="1"/>
    <col min="2" max="2" width="12.25390625" style="339" customWidth="1"/>
    <col min="3" max="3" width="10.375" style="340" customWidth="1"/>
    <col min="4" max="4" width="21.25390625" style="339" customWidth="1"/>
    <col min="5" max="5" width="16.75390625" style="339" customWidth="1"/>
    <col min="6" max="6" width="10.375" style="339" customWidth="1"/>
    <col min="7" max="7" width="13.00390625" style="339" customWidth="1"/>
    <col min="8" max="8" width="5.875" style="339" customWidth="1"/>
    <col min="9" max="9" width="8.625" style="339" customWidth="1"/>
    <col min="10" max="10" width="5.125" style="339" customWidth="1"/>
    <col min="11" max="11" width="12.375" style="339" customWidth="1"/>
    <col min="12" max="12" width="15.125" style="339" customWidth="1"/>
    <col min="13" max="13" width="10.375" style="339" customWidth="1"/>
    <col min="14" max="14" width="10.375" style="341" customWidth="1"/>
    <col min="15" max="16" width="9.875" style="341" customWidth="1"/>
    <col min="17" max="37" width="9.125" style="342" customWidth="1"/>
  </cols>
  <sheetData>
    <row r="1" spans="1:37" s="349" customFormat="1" ht="10.5">
      <c r="A1" s="343" t="s">
        <v>602</v>
      </c>
      <c r="B1" s="344"/>
      <c r="C1" s="345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</row>
    <row r="2" spans="1:37" s="349" customFormat="1" ht="17.25" customHeight="1">
      <c r="A2" s="350" t="s">
        <v>603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351"/>
      <c r="P2" s="352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</row>
    <row r="3" spans="1:37" s="349" customFormat="1" ht="11.25" customHeight="1">
      <c r="A3" s="353" t="s">
        <v>604</v>
      </c>
      <c r="B3" s="353" t="s">
        <v>605</v>
      </c>
      <c r="C3" s="354" t="s">
        <v>606</v>
      </c>
      <c r="D3" s="355" t="s">
        <v>607</v>
      </c>
      <c r="E3" s="353" t="s">
        <v>608</v>
      </c>
      <c r="F3" s="353" t="s">
        <v>609</v>
      </c>
      <c r="G3" s="356" t="s">
        <v>610</v>
      </c>
      <c r="H3" s="357" t="s">
        <v>611</v>
      </c>
      <c r="I3" s="357" t="s">
        <v>612</v>
      </c>
      <c r="J3" s="358" t="s">
        <v>613</v>
      </c>
      <c r="K3" s="356" t="s">
        <v>614</v>
      </c>
      <c r="L3" s="359" t="s">
        <v>615</v>
      </c>
      <c r="M3" s="360" t="s">
        <v>616</v>
      </c>
      <c r="N3" s="360"/>
      <c r="O3" s="360" t="s">
        <v>616</v>
      </c>
      <c r="P3" s="360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</row>
    <row r="4" spans="1:37" s="349" customFormat="1" ht="10.5">
      <c r="A4" s="353"/>
      <c r="B4" s="353"/>
      <c r="C4" s="361" t="s">
        <v>617</v>
      </c>
      <c r="D4" s="355"/>
      <c r="E4" s="353"/>
      <c r="F4" s="353"/>
      <c r="G4" s="356"/>
      <c r="H4" s="362"/>
      <c r="I4" s="363" t="s">
        <v>618</v>
      </c>
      <c r="J4" s="363" t="s">
        <v>619</v>
      </c>
      <c r="K4" s="364"/>
      <c r="L4" s="364"/>
      <c r="M4" s="365" t="s">
        <v>620</v>
      </c>
      <c r="N4" s="365"/>
      <c r="O4" s="365" t="s">
        <v>621</v>
      </c>
      <c r="P4" s="365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</row>
    <row r="5" spans="1:37" s="349" customFormat="1" ht="10.5">
      <c r="A5" s="353"/>
      <c r="B5" s="353"/>
      <c r="C5" s="361"/>
      <c r="D5" s="355"/>
      <c r="E5" s="353"/>
      <c r="F5" s="353"/>
      <c r="G5" s="356"/>
      <c r="H5" s="353"/>
      <c r="I5" s="353"/>
      <c r="J5" s="353"/>
      <c r="K5" s="363"/>
      <c r="L5" s="363"/>
      <c r="M5" s="366" t="s">
        <v>622</v>
      </c>
      <c r="N5" s="367" t="s">
        <v>623</v>
      </c>
      <c r="O5" s="366" t="s">
        <v>622</v>
      </c>
      <c r="P5" s="367" t="s">
        <v>623</v>
      </c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7" s="349" customFormat="1" ht="21.75" customHeight="1">
      <c r="A6" s="368" t="s">
        <v>12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  <c r="O6" s="369"/>
      <c r="P6" s="370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</row>
    <row r="7" spans="1:37" s="377" customFormat="1" ht="30.75" customHeight="1">
      <c r="A7" s="371">
        <v>1</v>
      </c>
      <c r="B7" s="372" t="s">
        <v>624</v>
      </c>
      <c r="C7" s="372" t="s">
        <v>625</v>
      </c>
      <c r="D7" s="372" t="s">
        <v>626</v>
      </c>
      <c r="E7" s="372" t="s">
        <v>627</v>
      </c>
      <c r="F7" s="372" t="s">
        <v>628</v>
      </c>
      <c r="G7" s="372" t="s">
        <v>629</v>
      </c>
      <c r="H7" s="372">
        <v>1396</v>
      </c>
      <c r="I7" s="372">
        <v>5</v>
      </c>
      <c r="J7" s="372">
        <v>1997</v>
      </c>
      <c r="K7" s="373">
        <v>131850</v>
      </c>
      <c r="L7" s="374">
        <v>1740</v>
      </c>
      <c r="M7" s="375" t="s">
        <v>630</v>
      </c>
      <c r="N7" s="375" t="s">
        <v>631</v>
      </c>
      <c r="O7" s="375" t="s">
        <v>632</v>
      </c>
      <c r="P7" s="375" t="s">
        <v>633</v>
      </c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</row>
    <row r="8" spans="1:37" s="377" customFormat="1" ht="31.5" customHeight="1">
      <c r="A8" s="378">
        <v>2</v>
      </c>
      <c r="B8" s="379" t="s">
        <v>634</v>
      </c>
      <c r="C8" s="379" t="s">
        <v>635</v>
      </c>
      <c r="D8" s="379" t="s">
        <v>636</v>
      </c>
      <c r="E8" s="379" t="s">
        <v>637</v>
      </c>
      <c r="F8" s="379" t="s">
        <v>638</v>
      </c>
      <c r="G8" s="379" t="s">
        <v>629</v>
      </c>
      <c r="H8" s="379">
        <v>1781</v>
      </c>
      <c r="I8" s="379">
        <v>5</v>
      </c>
      <c r="J8" s="379">
        <v>2008</v>
      </c>
      <c r="K8" s="379">
        <v>20510</v>
      </c>
      <c r="L8" s="380">
        <v>57200</v>
      </c>
      <c r="M8" s="379" t="s">
        <v>639</v>
      </c>
      <c r="N8" s="379" t="s">
        <v>640</v>
      </c>
      <c r="O8" s="379" t="s">
        <v>639</v>
      </c>
      <c r="P8" s="379" t="s">
        <v>640</v>
      </c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</row>
    <row r="9" spans="1:37" s="349" customFormat="1" ht="21.75" customHeight="1">
      <c r="A9" s="381" t="s">
        <v>25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2"/>
      <c r="O9" s="369"/>
      <c r="P9" s="370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</row>
    <row r="10" spans="1:37" s="349" customFormat="1" ht="31.5" customHeight="1">
      <c r="A10" s="375">
        <v>1</v>
      </c>
      <c r="B10" s="383" t="s">
        <v>641</v>
      </c>
      <c r="C10" s="379" t="s">
        <v>642</v>
      </c>
      <c r="D10" s="379">
        <v>763940</v>
      </c>
      <c r="E10" s="379">
        <v>1091521</v>
      </c>
      <c r="F10" s="379" t="s">
        <v>643</v>
      </c>
      <c r="G10" s="379" t="s">
        <v>644</v>
      </c>
      <c r="H10" s="379">
        <v>2100</v>
      </c>
      <c r="I10" s="384" t="s">
        <v>645</v>
      </c>
      <c r="J10" s="379">
        <v>1988</v>
      </c>
      <c r="K10" s="379">
        <v>350000</v>
      </c>
      <c r="L10" s="385"/>
      <c r="M10" s="375" t="s">
        <v>630</v>
      </c>
      <c r="N10" s="375" t="s">
        <v>631</v>
      </c>
      <c r="O10" s="379" t="s">
        <v>646</v>
      </c>
      <c r="P10" s="379" t="s">
        <v>646</v>
      </c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</row>
    <row r="11" spans="1:37" s="349" customFormat="1" ht="29.25" customHeight="1">
      <c r="A11" s="375">
        <v>2</v>
      </c>
      <c r="B11" s="383" t="s">
        <v>647</v>
      </c>
      <c r="C11" s="379">
        <v>3322</v>
      </c>
      <c r="D11" s="379" t="s">
        <v>648</v>
      </c>
      <c r="E11" s="379" t="s">
        <v>649</v>
      </c>
      <c r="F11" s="379" t="s">
        <v>650</v>
      </c>
      <c r="G11" s="379" t="s">
        <v>644</v>
      </c>
      <c r="H11" s="379">
        <v>2417</v>
      </c>
      <c r="I11" s="384" t="s">
        <v>651</v>
      </c>
      <c r="J11" s="379">
        <v>1999</v>
      </c>
      <c r="K11" s="379">
        <v>102000</v>
      </c>
      <c r="L11" s="385"/>
      <c r="M11" s="379" t="s">
        <v>652</v>
      </c>
      <c r="N11" s="379" t="s">
        <v>653</v>
      </c>
      <c r="O11" s="379" t="s">
        <v>646</v>
      </c>
      <c r="P11" s="379" t="s">
        <v>646</v>
      </c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</row>
    <row r="12" spans="1:37" s="349" customFormat="1" ht="35.25" customHeight="1">
      <c r="A12" s="375">
        <v>3</v>
      </c>
      <c r="B12" s="383" t="s">
        <v>654</v>
      </c>
      <c r="C12" s="379" t="s">
        <v>655</v>
      </c>
      <c r="D12" s="379" t="s">
        <v>656</v>
      </c>
      <c r="E12" s="379" t="s">
        <v>657</v>
      </c>
      <c r="F12" s="379" t="s">
        <v>658</v>
      </c>
      <c r="G12" s="379" t="s">
        <v>629</v>
      </c>
      <c r="H12" s="379">
        <v>899</v>
      </c>
      <c r="I12" s="384">
        <v>5</v>
      </c>
      <c r="J12" s="379">
        <v>2000</v>
      </c>
      <c r="K12" s="379">
        <v>109000</v>
      </c>
      <c r="L12" s="385">
        <v>3670</v>
      </c>
      <c r="M12" s="379" t="s">
        <v>659</v>
      </c>
      <c r="N12" s="379" t="s">
        <v>660</v>
      </c>
      <c r="O12" s="379" t="s">
        <v>661</v>
      </c>
      <c r="P12" s="379" t="s">
        <v>662</v>
      </c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</row>
    <row r="13" spans="1:37" s="349" customFormat="1" ht="36" customHeight="1">
      <c r="A13" s="375">
        <v>4</v>
      </c>
      <c r="B13" s="383" t="s">
        <v>663</v>
      </c>
      <c r="C13" s="379" t="s">
        <v>664</v>
      </c>
      <c r="D13" s="379">
        <v>497337</v>
      </c>
      <c r="E13" s="379">
        <v>46620</v>
      </c>
      <c r="F13" s="379" t="s">
        <v>665</v>
      </c>
      <c r="G13" s="379" t="s">
        <v>666</v>
      </c>
      <c r="H13" s="375">
        <v>2500</v>
      </c>
      <c r="I13" s="384">
        <v>1</v>
      </c>
      <c r="J13" s="379">
        <v>1983</v>
      </c>
      <c r="K13" s="379">
        <v>30000</v>
      </c>
      <c r="L13" s="385"/>
      <c r="M13" s="375" t="s">
        <v>630</v>
      </c>
      <c r="N13" s="375" t="s">
        <v>631</v>
      </c>
      <c r="O13" s="379" t="s">
        <v>646</v>
      </c>
      <c r="P13" s="379" t="s">
        <v>646</v>
      </c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</row>
    <row r="14" spans="1:37" s="349" customFormat="1" ht="30.75" customHeight="1">
      <c r="A14" s="375">
        <v>5</v>
      </c>
      <c r="B14" s="383" t="s">
        <v>667</v>
      </c>
      <c r="C14" s="379" t="s">
        <v>668</v>
      </c>
      <c r="D14" s="379">
        <v>344660</v>
      </c>
      <c r="E14" s="379">
        <v>505192</v>
      </c>
      <c r="F14" s="379" t="s">
        <v>669</v>
      </c>
      <c r="G14" s="379" t="s">
        <v>670</v>
      </c>
      <c r="H14" s="375">
        <v>2800</v>
      </c>
      <c r="I14" s="386" t="s">
        <v>671</v>
      </c>
      <c r="J14" s="379">
        <v>1982</v>
      </c>
      <c r="K14" s="379">
        <v>20700000</v>
      </c>
      <c r="L14" s="385"/>
      <c r="M14" s="379" t="s">
        <v>672</v>
      </c>
      <c r="N14" s="379" t="s">
        <v>673</v>
      </c>
      <c r="O14" s="379" t="s">
        <v>646</v>
      </c>
      <c r="P14" s="379" t="s">
        <v>646</v>
      </c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</row>
    <row r="15" spans="1:37" s="349" customFormat="1" ht="30" customHeight="1">
      <c r="A15" s="375">
        <v>6</v>
      </c>
      <c r="B15" s="383" t="s">
        <v>674</v>
      </c>
      <c r="C15" s="379" t="s">
        <v>675</v>
      </c>
      <c r="D15" s="379">
        <v>803205</v>
      </c>
      <c r="E15" s="379" t="s">
        <v>646</v>
      </c>
      <c r="F15" s="379" t="s">
        <v>676</v>
      </c>
      <c r="G15" s="379" t="s">
        <v>674</v>
      </c>
      <c r="H15" s="379" t="s">
        <v>646</v>
      </c>
      <c r="I15" s="384">
        <v>0.6</v>
      </c>
      <c r="J15" s="379">
        <v>1998</v>
      </c>
      <c r="K15" s="379" t="s">
        <v>646</v>
      </c>
      <c r="L15" s="385"/>
      <c r="M15" s="379" t="s">
        <v>677</v>
      </c>
      <c r="N15" s="379" t="s">
        <v>678</v>
      </c>
      <c r="O15" s="379" t="s">
        <v>646</v>
      </c>
      <c r="P15" s="379" t="s">
        <v>646</v>
      </c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</row>
    <row r="16" spans="1:37" s="349" customFormat="1" ht="30.75" customHeight="1">
      <c r="A16" s="375">
        <v>7</v>
      </c>
      <c r="B16" s="383" t="s">
        <v>674</v>
      </c>
      <c r="C16" s="379" t="s">
        <v>679</v>
      </c>
      <c r="D16" s="379">
        <v>38621</v>
      </c>
      <c r="E16" s="379" t="s">
        <v>646</v>
      </c>
      <c r="F16" s="379" t="s">
        <v>680</v>
      </c>
      <c r="G16" s="379" t="s">
        <v>674</v>
      </c>
      <c r="H16" s="379" t="s">
        <v>646</v>
      </c>
      <c r="I16" s="384" t="s">
        <v>681</v>
      </c>
      <c r="J16" s="379">
        <v>1987</v>
      </c>
      <c r="K16" s="379" t="s">
        <v>646</v>
      </c>
      <c r="L16" s="385"/>
      <c r="M16" s="375" t="s">
        <v>630</v>
      </c>
      <c r="N16" s="375" t="s">
        <v>631</v>
      </c>
      <c r="O16" s="379" t="s">
        <v>646</v>
      </c>
      <c r="P16" s="379" t="s">
        <v>646</v>
      </c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</row>
    <row r="17" spans="1:16" s="387" customFormat="1" ht="38.25" customHeight="1">
      <c r="A17" s="375">
        <v>8</v>
      </c>
      <c r="B17" s="383" t="s">
        <v>674</v>
      </c>
      <c r="C17" s="379" t="s">
        <v>675</v>
      </c>
      <c r="D17" s="379" t="s">
        <v>682</v>
      </c>
      <c r="E17" s="379" t="s">
        <v>646</v>
      </c>
      <c r="F17" s="379" t="s">
        <v>683</v>
      </c>
      <c r="G17" s="379" t="s">
        <v>674</v>
      </c>
      <c r="H17" s="379" t="s">
        <v>646</v>
      </c>
      <c r="I17" s="384">
        <v>0.4</v>
      </c>
      <c r="J17" s="379">
        <v>1994</v>
      </c>
      <c r="K17" s="379" t="s">
        <v>646</v>
      </c>
      <c r="L17" s="385"/>
      <c r="M17" s="375" t="s">
        <v>630</v>
      </c>
      <c r="N17" s="375" t="s">
        <v>631</v>
      </c>
      <c r="O17" s="379" t="s">
        <v>646</v>
      </c>
      <c r="P17" s="379" t="s">
        <v>646</v>
      </c>
    </row>
    <row r="18" spans="1:16" s="387" customFormat="1" ht="33.75" customHeight="1">
      <c r="A18" s="375">
        <v>9</v>
      </c>
      <c r="B18" s="383" t="s">
        <v>641</v>
      </c>
      <c r="C18" s="379" t="s">
        <v>642</v>
      </c>
      <c r="D18" s="379" t="s">
        <v>684</v>
      </c>
      <c r="E18" s="379">
        <v>1012264</v>
      </c>
      <c r="F18" s="379" t="s">
        <v>685</v>
      </c>
      <c r="G18" s="379" t="s">
        <v>644</v>
      </c>
      <c r="H18" s="379">
        <v>2100</v>
      </c>
      <c r="I18" s="388">
        <v>38756</v>
      </c>
      <c r="J18" s="379">
        <v>1987</v>
      </c>
      <c r="K18" s="379">
        <v>340000</v>
      </c>
      <c r="L18" s="385"/>
      <c r="M18" s="379" t="s">
        <v>686</v>
      </c>
      <c r="N18" s="379" t="s">
        <v>687</v>
      </c>
      <c r="O18" s="379" t="s">
        <v>646</v>
      </c>
      <c r="P18" s="379" t="s">
        <v>646</v>
      </c>
    </row>
    <row r="19" spans="1:16" s="387" customFormat="1" ht="29.25" customHeight="1">
      <c r="A19" s="375">
        <v>10</v>
      </c>
      <c r="B19" s="389" t="s">
        <v>634</v>
      </c>
      <c r="C19" s="390" t="s">
        <v>688</v>
      </c>
      <c r="D19" s="390" t="s">
        <v>689</v>
      </c>
      <c r="E19" s="390"/>
      <c r="F19" s="390" t="s">
        <v>690</v>
      </c>
      <c r="G19" s="390" t="s">
        <v>629</v>
      </c>
      <c r="H19" s="372">
        <v>1984</v>
      </c>
      <c r="I19" s="372">
        <v>5</v>
      </c>
      <c r="J19" s="372">
        <v>2005</v>
      </c>
      <c r="K19" s="391">
        <v>17660</v>
      </c>
      <c r="L19" s="392">
        <v>26000</v>
      </c>
      <c r="M19" s="375" t="s">
        <v>691</v>
      </c>
      <c r="N19" s="393" t="s">
        <v>692</v>
      </c>
      <c r="O19" s="375" t="s">
        <v>691</v>
      </c>
      <c r="P19" s="375" t="s">
        <v>692</v>
      </c>
    </row>
    <row r="20" spans="1:16" s="387" customFormat="1" ht="31.5" customHeight="1">
      <c r="A20" s="375">
        <v>11</v>
      </c>
      <c r="B20" s="383" t="s">
        <v>693</v>
      </c>
      <c r="C20" s="379" t="s">
        <v>694</v>
      </c>
      <c r="D20" s="379" t="s">
        <v>695</v>
      </c>
      <c r="E20" s="379">
        <v>3316</v>
      </c>
      <c r="F20" s="379" t="s">
        <v>696</v>
      </c>
      <c r="G20" s="379" t="s">
        <v>666</v>
      </c>
      <c r="H20" s="379">
        <v>4000</v>
      </c>
      <c r="I20" s="388" t="s">
        <v>697</v>
      </c>
      <c r="J20" s="379">
        <v>2007</v>
      </c>
      <c r="K20" s="379">
        <v>650</v>
      </c>
      <c r="L20" s="385">
        <v>136000</v>
      </c>
      <c r="M20" s="379" t="s">
        <v>698</v>
      </c>
      <c r="N20" s="379" t="s">
        <v>699</v>
      </c>
      <c r="O20" s="379" t="s">
        <v>698</v>
      </c>
      <c r="P20" s="379" t="s">
        <v>699</v>
      </c>
    </row>
    <row r="21" spans="1:16" s="387" customFormat="1" ht="36" customHeight="1">
      <c r="A21" s="375">
        <v>12</v>
      </c>
      <c r="B21" s="383" t="s">
        <v>700</v>
      </c>
      <c r="C21" s="379" t="s">
        <v>701</v>
      </c>
      <c r="D21" s="379" t="s">
        <v>702</v>
      </c>
      <c r="E21" s="379"/>
      <c r="F21" s="379" t="s">
        <v>703</v>
      </c>
      <c r="G21" s="379" t="s">
        <v>629</v>
      </c>
      <c r="H21" s="379">
        <v>1997</v>
      </c>
      <c r="I21" s="388" t="s">
        <v>704</v>
      </c>
      <c r="J21" s="379">
        <v>2002</v>
      </c>
      <c r="K21" s="379">
        <v>140000</v>
      </c>
      <c r="L21" s="385">
        <v>32500</v>
      </c>
      <c r="M21" s="379" t="s">
        <v>705</v>
      </c>
      <c r="N21" s="379" t="s">
        <v>706</v>
      </c>
      <c r="O21" s="379" t="s">
        <v>705</v>
      </c>
      <c r="P21" s="379" t="s">
        <v>706</v>
      </c>
    </row>
    <row r="22" spans="1:16" s="387" customFormat="1" ht="36" customHeight="1">
      <c r="A22" s="375">
        <v>13</v>
      </c>
      <c r="B22" s="383" t="s">
        <v>707</v>
      </c>
      <c r="C22" s="379" t="s">
        <v>708</v>
      </c>
      <c r="D22" s="379">
        <v>63740</v>
      </c>
      <c r="E22" s="379"/>
      <c r="F22" s="379" t="s">
        <v>709</v>
      </c>
      <c r="G22" s="379" t="s">
        <v>644</v>
      </c>
      <c r="H22" s="379">
        <v>6842</v>
      </c>
      <c r="I22" s="388" t="s">
        <v>697</v>
      </c>
      <c r="J22" s="379">
        <v>1988</v>
      </c>
      <c r="K22" s="379"/>
      <c r="L22" s="385"/>
      <c r="M22" s="379" t="s">
        <v>710</v>
      </c>
      <c r="N22" s="379" t="s">
        <v>711</v>
      </c>
      <c r="O22" s="379" t="s">
        <v>646</v>
      </c>
      <c r="P22" s="379" t="s">
        <v>646</v>
      </c>
    </row>
    <row r="23" spans="1:37" s="349" customFormat="1" ht="21.75" customHeight="1">
      <c r="A23" s="394" t="s">
        <v>34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5"/>
      <c r="M23" s="396"/>
      <c r="N23" s="396"/>
      <c r="O23" s="396"/>
      <c r="P23" s="397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</row>
    <row r="24" spans="1:37" s="349" customFormat="1" ht="30.75" customHeight="1">
      <c r="A24" s="398">
        <v>1</v>
      </c>
      <c r="B24" s="399" t="s">
        <v>712</v>
      </c>
      <c r="C24" s="390" t="s">
        <v>713</v>
      </c>
      <c r="D24" s="390" t="s">
        <v>714</v>
      </c>
      <c r="E24" s="390" t="s">
        <v>715</v>
      </c>
      <c r="F24" s="390" t="s">
        <v>716</v>
      </c>
      <c r="G24" s="390" t="s">
        <v>629</v>
      </c>
      <c r="H24" s="390">
        <v>1598</v>
      </c>
      <c r="I24" s="398">
        <v>5</v>
      </c>
      <c r="J24" s="390">
        <v>1996</v>
      </c>
      <c r="K24" s="390">
        <v>93690</v>
      </c>
      <c r="L24" s="400">
        <v>1020</v>
      </c>
      <c r="M24" s="379" t="s">
        <v>717</v>
      </c>
      <c r="N24" s="379" t="s">
        <v>718</v>
      </c>
      <c r="O24" s="379" t="s">
        <v>717</v>
      </c>
      <c r="P24" s="379" t="s">
        <v>718</v>
      </c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</row>
    <row r="25" spans="1:37" s="349" customFormat="1" ht="21.75" customHeight="1">
      <c r="A25" s="401" t="s">
        <v>38</v>
      </c>
      <c r="B25" s="369"/>
      <c r="C25" s="402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70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</row>
    <row r="26" spans="1:37" s="349" customFormat="1" ht="31.5" customHeight="1">
      <c r="A26" s="372">
        <v>1</v>
      </c>
      <c r="B26" s="403" t="s">
        <v>654</v>
      </c>
      <c r="C26" s="379" t="s">
        <v>719</v>
      </c>
      <c r="D26" s="404" t="s">
        <v>720</v>
      </c>
      <c r="E26" s="372"/>
      <c r="F26" s="372" t="s">
        <v>721</v>
      </c>
      <c r="G26" s="372" t="s">
        <v>629</v>
      </c>
      <c r="H26" s="372">
        <v>1368</v>
      </c>
      <c r="I26" s="372">
        <v>5</v>
      </c>
      <c r="J26" s="372">
        <v>2008</v>
      </c>
      <c r="K26" s="372"/>
      <c r="L26" s="374">
        <v>40000</v>
      </c>
      <c r="M26" s="375" t="s">
        <v>722</v>
      </c>
      <c r="N26" s="375" t="s">
        <v>723</v>
      </c>
      <c r="O26" s="375" t="s">
        <v>722</v>
      </c>
      <c r="P26" s="375" t="s">
        <v>723</v>
      </c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</row>
    <row r="27" spans="1:37" s="349" customFormat="1" ht="31.5" customHeight="1">
      <c r="A27" s="371">
        <v>2</v>
      </c>
      <c r="B27" s="403" t="s">
        <v>724</v>
      </c>
      <c r="C27" s="379" t="s">
        <v>725</v>
      </c>
      <c r="D27" s="372">
        <v>317070</v>
      </c>
      <c r="E27" s="372">
        <v>291310</v>
      </c>
      <c r="F27" s="372" t="s">
        <v>726</v>
      </c>
      <c r="G27" s="372" t="s">
        <v>727</v>
      </c>
      <c r="H27" s="372">
        <v>1100</v>
      </c>
      <c r="I27" s="372">
        <v>9</v>
      </c>
      <c r="J27" s="372">
        <v>1996</v>
      </c>
      <c r="K27" s="372">
        <v>165000</v>
      </c>
      <c r="L27" s="374">
        <v>8200</v>
      </c>
      <c r="M27" s="375" t="s">
        <v>728</v>
      </c>
      <c r="N27" s="375" t="s">
        <v>729</v>
      </c>
      <c r="O27" s="375" t="s">
        <v>730</v>
      </c>
      <c r="P27" s="375" t="s">
        <v>731</v>
      </c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</row>
    <row r="28" spans="1:37" s="349" customFormat="1" ht="30.75" customHeight="1">
      <c r="A28" s="371">
        <v>3</v>
      </c>
      <c r="B28" s="405" t="s">
        <v>666</v>
      </c>
      <c r="C28" s="379" t="s">
        <v>732</v>
      </c>
      <c r="D28" s="372">
        <v>102439</v>
      </c>
      <c r="E28" s="372">
        <v>219139</v>
      </c>
      <c r="F28" s="372" t="s">
        <v>733</v>
      </c>
      <c r="G28" s="372" t="s">
        <v>734</v>
      </c>
      <c r="H28" s="371">
        <v>2502</v>
      </c>
      <c r="I28" s="371">
        <v>1</v>
      </c>
      <c r="J28" s="372">
        <v>1996</v>
      </c>
      <c r="K28" s="371"/>
      <c r="L28" s="374">
        <v>17300</v>
      </c>
      <c r="M28" s="375" t="s">
        <v>630</v>
      </c>
      <c r="N28" s="375" t="s">
        <v>631</v>
      </c>
      <c r="O28" s="375" t="s">
        <v>735</v>
      </c>
      <c r="P28" s="375" t="s">
        <v>736</v>
      </c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</row>
    <row r="29" spans="1:37" s="349" customFormat="1" ht="31.5" customHeight="1">
      <c r="A29" s="371">
        <v>4</v>
      </c>
      <c r="B29" s="405" t="s">
        <v>666</v>
      </c>
      <c r="C29" s="379" t="s">
        <v>737</v>
      </c>
      <c r="D29" s="372">
        <v>537979</v>
      </c>
      <c r="E29" s="372">
        <v>23437</v>
      </c>
      <c r="F29" s="372" t="s">
        <v>738</v>
      </c>
      <c r="G29" s="372" t="s">
        <v>734</v>
      </c>
      <c r="H29" s="371">
        <v>2502</v>
      </c>
      <c r="I29" s="371">
        <v>1</v>
      </c>
      <c r="J29" s="372">
        <v>1985</v>
      </c>
      <c r="K29" s="371"/>
      <c r="L29" s="374">
        <v>7750</v>
      </c>
      <c r="M29" s="375" t="s">
        <v>630</v>
      </c>
      <c r="N29" s="375" t="s">
        <v>631</v>
      </c>
      <c r="O29" s="375" t="s">
        <v>735</v>
      </c>
      <c r="P29" s="375" t="s">
        <v>736</v>
      </c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</row>
    <row r="30" spans="1:37" s="349" customFormat="1" ht="33.75" customHeight="1">
      <c r="A30" s="371">
        <v>5</v>
      </c>
      <c r="B30" s="405" t="s">
        <v>666</v>
      </c>
      <c r="C30" s="379" t="s">
        <v>739</v>
      </c>
      <c r="D30" s="372">
        <v>397778</v>
      </c>
      <c r="E30" s="372">
        <v>522402</v>
      </c>
      <c r="F30" s="372" t="s">
        <v>740</v>
      </c>
      <c r="G30" s="372" t="s">
        <v>734</v>
      </c>
      <c r="H30" s="371">
        <v>500</v>
      </c>
      <c r="I30" s="371">
        <v>1</v>
      </c>
      <c r="J30" s="372">
        <v>1987</v>
      </c>
      <c r="K30" s="371"/>
      <c r="L30" s="374">
        <v>7900</v>
      </c>
      <c r="M30" s="375" t="s">
        <v>630</v>
      </c>
      <c r="N30" s="375" t="s">
        <v>631</v>
      </c>
      <c r="O30" s="375" t="s">
        <v>735</v>
      </c>
      <c r="P30" s="375" t="s">
        <v>736</v>
      </c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</row>
    <row r="31" spans="1:37" s="349" customFormat="1" ht="35.25" customHeight="1">
      <c r="A31" s="371">
        <v>6</v>
      </c>
      <c r="B31" s="405" t="s">
        <v>674</v>
      </c>
      <c r="C31" s="379" t="s">
        <v>741</v>
      </c>
      <c r="D31" s="372">
        <v>152</v>
      </c>
      <c r="E31" s="372" t="s">
        <v>646</v>
      </c>
      <c r="F31" s="372" t="s">
        <v>742</v>
      </c>
      <c r="G31" s="372" t="s">
        <v>743</v>
      </c>
      <c r="H31" s="371" t="s">
        <v>646</v>
      </c>
      <c r="I31" s="371" t="s">
        <v>744</v>
      </c>
      <c r="J31" s="372">
        <v>996</v>
      </c>
      <c r="K31" s="372"/>
      <c r="L31" s="374">
        <v>4100</v>
      </c>
      <c r="M31" s="375" t="s">
        <v>630</v>
      </c>
      <c r="N31" s="375" t="s">
        <v>631</v>
      </c>
      <c r="O31" s="375" t="s">
        <v>735</v>
      </c>
      <c r="P31" s="375" t="s">
        <v>736</v>
      </c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</row>
    <row r="32" spans="1:37" s="349" customFormat="1" ht="32.25" customHeight="1">
      <c r="A32" s="371">
        <v>7</v>
      </c>
      <c r="B32" s="406" t="s">
        <v>674</v>
      </c>
      <c r="C32" s="379" t="s">
        <v>745</v>
      </c>
      <c r="D32" s="372">
        <v>36596</v>
      </c>
      <c r="E32" s="372" t="s">
        <v>646</v>
      </c>
      <c r="F32" s="372" t="s">
        <v>746</v>
      </c>
      <c r="G32" s="372" t="s">
        <v>743</v>
      </c>
      <c r="H32" s="371" t="s">
        <v>646</v>
      </c>
      <c r="I32" s="371" t="s">
        <v>747</v>
      </c>
      <c r="J32" s="372">
        <v>1990</v>
      </c>
      <c r="K32" s="372"/>
      <c r="L32" s="374">
        <v>2240</v>
      </c>
      <c r="M32" s="375" t="s">
        <v>630</v>
      </c>
      <c r="N32" s="375" t="s">
        <v>631</v>
      </c>
      <c r="O32" s="375" t="s">
        <v>735</v>
      </c>
      <c r="P32" s="375" t="s">
        <v>736</v>
      </c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</row>
    <row r="33" spans="1:16" ht="21.75" customHeight="1">
      <c r="A33" s="407" t="s">
        <v>68</v>
      </c>
      <c r="B33" s="369"/>
      <c r="C33" s="402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70"/>
    </row>
    <row r="34" spans="1:16" ht="34.5" customHeight="1">
      <c r="A34" s="371">
        <v>1</v>
      </c>
      <c r="B34" s="408" t="s">
        <v>748</v>
      </c>
      <c r="C34" s="372">
        <v>188</v>
      </c>
      <c r="D34" s="372" t="s">
        <v>749</v>
      </c>
      <c r="E34" s="372" t="s">
        <v>750</v>
      </c>
      <c r="F34" s="372" t="s">
        <v>751</v>
      </c>
      <c r="G34" s="372" t="s">
        <v>629</v>
      </c>
      <c r="H34" s="372">
        <v>1242</v>
      </c>
      <c r="I34" s="372">
        <v>5</v>
      </c>
      <c r="J34" s="372">
        <v>2004</v>
      </c>
      <c r="K34" s="372">
        <v>95000</v>
      </c>
      <c r="L34" s="374">
        <v>20160</v>
      </c>
      <c r="M34" s="375" t="s">
        <v>752</v>
      </c>
      <c r="N34" s="375" t="s">
        <v>753</v>
      </c>
      <c r="O34" s="375" t="s">
        <v>752</v>
      </c>
      <c r="P34" s="375" t="s">
        <v>753</v>
      </c>
    </row>
    <row r="35" spans="1:16" ht="21.75" customHeight="1">
      <c r="A35" s="407" t="s">
        <v>754</v>
      </c>
      <c r="B35" s="409"/>
      <c r="C35" s="409"/>
      <c r="D35" s="409"/>
      <c r="E35" s="409"/>
      <c r="F35" s="410"/>
      <c r="G35" s="369"/>
      <c r="H35" s="369"/>
      <c r="I35" s="369"/>
      <c r="J35" s="369"/>
      <c r="K35" s="369"/>
      <c r="L35" s="369"/>
      <c r="M35" s="369"/>
      <c r="N35" s="369"/>
      <c r="O35" s="369"/>
      <c r="P35" s="370"/>
    </row>
    <row r="36" spans="1:16" ht="30" customHeight="1">
      <c r="A36" s="371">
        <v>1</v>
      </c>
      <c r="B36" s="411" t="s">
        <v>755</v>
      </c>
      <c r="C36" s="371" t="s">
        <v>756</v>
      </c>
      <c r="D36" s="372" t="s">
        <v>757</v>
      </c>
      <c r="E36" s="372" t="s">
        <v>758</v>
      </c>
      <c r="F36" s="372" t="s">
        <v>759</v>
      </c>
      <c r="G36" s="372" t="s">
        <v>760</v>
      </c>
      <c r="H36" s="372" t="s">
        <v>761</v>
      </c>
      <c r="I36" s="372">
        <v>950</v>
      </c>
      <c r="J36" s="372">
        <v>1994</v>
      </c>
      <c r="K36" s="372">
        <v>237521</v>
      </c>
      <c r="L36" s="412">
        <v>7500</v>
      </c>
      <c r="M36" s="375" t="s">
        <v>630</v>
      </c>
      <c r="N36" s="375" t="s">
        <v>631</v>
      </c>
      <c r="O36" s="375" t="s">
        <v>762</v>
      </c>
      <c r="P36" s="375" t="s">
        <v>763</v>
      </c>
    </row>
    <row r="37" spans="1:16" ht="30.75" customHeight="1">
      <c r="A37" s="372">
        <v>2</v>
      </c>
      <c r="B37" s="411" t="s">
        <v>707</v>
      </c>
      <c r="C37" s="371">
        <v>742</v>
      </c>
      <c r="D37" s="372" t="s">
        <v>764</v>
      </c>
      <c r="E37" s="372">
        <v>31283</v>
      </c>
      <c r="F37" s="372" t="s">
        <v>765</v>
      </c>
      <c r="G37" s="379" t="s">
        <v>766</v>
      </c>
      <c r="H37" s="372" t="s">
        <v>767</v>
      </c>
      <c r="I37" s="372">
        <v>2650</v>
      </c>
      <c r="J37" s="372">
        <v>1997</v>
      </c>
      <c r="K37" s="372">
        <v>270616</v>
      </c>
      <c r="L37" s="374"/>
      <c r="M37" s="375" t="s">
        <v>768</v>
      </c>
      <c r="N37" s="375" t="s">
        <v>769</v>
      </c>
      <c r="O37" s="375" t="s">
        <v>646</v>
      </c>
      <c r="P37" s="375" t="s">
        <v>646</v>
      </c>
    </row>
    <row r="38" spans="1:16" ht="30.75" customHeight="1">
      <c r="A38" s="371">
        <v>3</v>
      </c>
      <c r="B38" s="411" t="s">
        <v>707</v>
      </c>
      <c r="C38" s="371">
        <v>742</v>
      </c>
      <c r="D38" s="372" t="s">
        <v>770</v>
      </c>
      <c r="E38" s="372">
        <v>31285</v>
      </c>
      <c r="F38" s="372" t="s">
        <v>771</v>
      </c>
      <c r="G38" s="379" t="s">
        <v>766</v>
      </c>
      <c r="H38" s="372" t="s">
        <v>767</v>
      </c>
      <c r="I38" s="372">
        <v>2650</v>
      </c>
      <c r="J38" s="372">
        <v>1997</v>
      </c>
      <c r="K38" s="372">
        <v>225668</v>
      </c>
      <c r="L38" s="413"/>
      <c r="M38" s="375" t="s">
        <v>772</v>
      </c>
      <c r="N38" s="375" t="s">
        <v>773</v>
      </c>
      <c r="O38" s="375" t="s">
        <v>646</v>
      </c>
      <c r="P38" s="375" t="s">
        <v>646</v>
      </c>
    </row>
    <row r="39" spans="1:16" ht="32.25" customHeight="1">
      <c r="A39" s="372">
        <v>4</v>
      </c>
      <c r="B39" s="411" t="s">
        <v>774</v>
      </c>
      <c r="C39" s="371" t="s">
        <v>775</v>
      </c>
      <c r="D39" s="372" t="s">
        <v>776</v>
      </c>
      <c r="E39" s="372" t="s">
        <v>646</v>
      </c>
      <c r="F39" s="372" t="s">
        <v>777</v>
      </c>
      <c r="G39" s="379" t="s">
        <v>778</v>
      </c>
      <c r="H39" s="372" t="s">
        <v>646</v>
      </c>
      <c r="I39" s="372">
        <v>1450</v>
      </c>
      <c r="J39" s="372">
        <v>1994</v>
      </c>
      <c r="K39" s="379" t="s">
        <v>646</v>
      </c>
      <c r="L39" s="414"/>
      <c r="M39" s="375" t="s">
        <v>630</v>
      </c>
      <c r="N39" s="375" t="s">
        <v>631</v>
      </c>
      <c r="O39" s="375" t="s">
        <v>646</v>
      </c>
      <c r="P39" s="375" t="s">
        <v>646</v>
      </c>
    </row>
    <row r="40" spans="1:16" ht="29.25" customHeight="1">
      <c r="A40" s="371">
        <v>5</v>
      </c>
      <c r="B40" s="411" t="s">
        <v>779</v>
      </c>
      <c r="C40" s="415" t="s">
        <v>780</v>
      </c>
      <c r="D40" s="372" t="s">
        <v>781</v>
      </c>
      <c r="E40" s="372" t="s">
        <v>646</v>
      </c>
      <c r="F40" s="372" t="s">
        <v>782</v>
      </c>
      <c r="G40" s="379" t="s">
        <v>778</v>
      </c>
      <c r="H40" s="372" t="s">
        <v>646</v>
      </c>
      <c r="I40" s="372">
        <v>2320</v>
      </c>
      <c r="J40" s="372">
        <v>1997</v>
      </c>
      <c r="K40" s="379" t="s">
        <v>646</v>
      </c>
      <c r="L40" s="416"/>
      <c r="M40" s="375" t="s">
        <v>783</v>
      </c>
      <c r="N40" s="375" t="s">
        <v>784</v>
      </c>
      <c r="O40" s="375" t="s">
        <v>646</v>
      </c>
      <c r="P40" s="375" t="s">
        <v>646</v>
      </c>
    </row>
    <row r="41" spans="1:16" ht="36" customHeight="1">
      <c r="A41" s="372">
        <v>6</v>
      </c>
      <c r="B41" s="411" t="s">
        <v>785</v>
      </c>
      <c r="C41" s="415" t="s">
        <v>786</v>
      </c>
      <c r="D41" s="372">
        <v>510286</v>
      </c>
      <c r="E41" s="372" t="s">
        <v>787</v>
      </c>
      <c r="F41" s="372" t="s">
        <v>788</v>
      </c>
      <c r="G41" s="372" t="s">
        <v>789</v>
      </c>
      <c r="H41" s="372" t="s">
        <v>790</v>
      </c>
      <c r="I41" s="372">
        <v>8400</v>
      </c>
      <c r="J41" s="372">
        <v>1985</v>
      </c>
      <c r="K41" s="372">
        <v>53347</v>
      </c>
      <c r="L41" s="374">
        <v>10200</v>
      </c>
      <c r="M41" s="375" t="s">
        <v>630</v>
      </c>
      <c r="N41" s="375" t="s">
        <v>631</v>
      </c>
      <c r="O41" s="375" t="s">
        <v>791</v>
      </c>
      <c r="P41" s="375" t="s">
        <v>792</v>
      </c>
    </row>
    <row r="42" spans="1:16" ht="34.5" customHeight="1">
      <c r="A42" s="371">
        <v>7</v>
      </c>
      <c r="B42" s="411" t="s">
        <v>785</v>
      </c>
      <c r="C42" s="415" t="s">
        <v>793</v>
      </c>
      <c r="D42" s="372">
        <v>460812</v>
      </c>
      <c r="E42" s="372">
        <v>141269</v>
      </c>
      <c r="F42" s="372" t="s">
        <v>794</v>
      </c>
      <c r="G42" s="372" t="s">
        <v>789</v>
      </c>
      <c r="H42" s="372" t="s">
        <v>790</v>
      </c>
      <c r="I42" s="372">
        <v>8400</v>
      </c>
      <c r="J42" s="372">
        <v>1984</v>
      </c>
      <c r="K42" s="372">
        <v>180264</v>
      </c>
      <c r="L42" s="374">
        <v>7600</v>
      </c>
      <c r="M42" s="375" t="s">
        <v>630</v>
      </c>
      <c r="N42" s="375" t="s">
        <v>631</v>
      </c>
      <c r="O42" s="375" t="s">
        <v>791</v>
      </c>
      <c r="P42" s="375" t="s">
        <v>792</v>
      </c>
    </row>
    <row r="43" spans="1:16" ht="34.5" customHeight="1">
      <c r="A43" s="372">
        <v>8</v>
      </c>
      <c r="B43" s="411" t="s">
        <v>785</v>
      </c>
      <c r="C43" s="415" t="s">
        <v>795</v>
      </c>
      <c r="D43" s="372">
        <v>120016</v>
      </c>
      <c r="E43" s="372">
        <v>86100156</v>
      </c>
      <c r="F43" s="372" t="s">
        <v>796</v>
      </c>
      <c r="G43" s="372" t="s">
        <v>789</v>
      </c>
      <c r="H43" s="372" t="s">
        <v>797</v>
      </c>
      <c r="I43" s="372">
        <v>10800</v>
      </c>
      <c r="J43" s="372">
        <v>1987</v>
      </c>
      <c r="K43" s="372">
        <v>31244</v>
      </c>
      <c r="L43" s="374">
        <v>5850</v>
      </c>
      <c r="M43" s="375" t="s">
        <v>798</v>
      </c>
      <c r="N43" s="375" t="s">
        <v>799</v>
      </c>
      <c r="O43" s="375" t="s">
        <v>791</v>
      </c>
      <c r="P43" s="375" t="s">
        <v>792</v>
      </c>
    </row>
    <row r="44" spans="1:16" ht="21.75" customHeight="1">
      <c r="A44" s="407" t="s">
        <v>111</v>
      </c>
      <c r="B44" s="409"/>
      <c r="C44" s="409"/>
      <c r="D44" s="409"/>
      <c r="E44" s="417"/>
      <c r="F44" s="410"/>
      <c r="G44" s="369"/>
      <c r="H44" s="369"/>
      <c r="I44" s="369"/>
      <c r="J44" s="369"/>
      <c r="K44" s="369"/>
      <c r="L44" s="369"/>
      <c r="M44" s="369"/>
      <c r="N44" s="369"/>
      <c r="O44" s="369"/>
      <c r="P44" s="370"/>
    </row>
    <row r="45" spans="1:16" ht="31.5" customHeight="1">
      <c r="A45" s="372">
        <v>1</v>
      </c>
      <c r="B45" s="411" t="s">
        <v>800</v>
      </c>
      <c r="C45" s="415" t="s">
        <v>801</v>
      </c>
      <c r="D45" s="372" t="s">
        <v>802</v>
      </c>
      <c r="E45" s="372" t="s">
        <v>803</v>
      </c>
      <c r="F45" s="372" t="s">
        <v>804</v>
      </c>
      <c r="G45" s="372" t="s">
        <v>629</v>
      </c>
      <c r="H45" s="372">
        <v>1896</v>
      </c>
      <c r="I45" s="372">
        <v>9</v>
      </c>
      <c r="J45" s="372">
        <v>2005</v>
      </c>
      <c r="K45" s="379"/>
      <c r="L45" s="416">
        <v>53900</v>
      </c>
      <c r="M45" s="375" t="s">
        <v>791</v>
      </c>
      <c r="N45" s="375" t="s">
        <v>792</v>
      </c>
      <c r="O45" s="375" t="s">
        <v>791</v>
      </c>
      <c r="P45" s="375" t="s">
        <v>792</v>
      </c>
    </row>
    <row r="46" spans="12:14" ht="12.75">
      <c r="L46" s="379"/>
      <c r="N46" s="339"/>
    </row>
    <row r="47" spans="3:14" ht="12.75">
      <c r="C47" s="418"/>
      <c r="N47" s="339"/>
    </row>
    <row r="48" ht="12.75">
      <c r="N48" s="339"/>
    </row>
    <row r="49" ht="12.75">
      <c r="N49" s="339"/>
    </row>
    <row r="50" ht="12.75">
      <c r="N50" s="339"/>
    </row>
    <row r="51" ht="12.75">
      <c r="N51" s="339"/>
    </row>
    <row r="52" ht="12.75">
      <c r="N52" s="339"/>
    </row>
    <row r="53" ht="12.75">
      <c r="N53" s="339"/>
    </row>
    <row r="54" ht="12.75">
      <c r="N54" s="339"/>
    </row>
    <row r="55" ht="12.75">
      <c r="N55" s="339"/>
    </row>
    <row r="56" ht="12.75">
      <c r="N56" s="339"/>
    </row>
    <row r="57" ht="12.75">
      <c r="N57" s="339"/>
    </row>
    <row r="58" ht="12.75">
      <c r="N58" s="339"/>
    </row>
    <row r="59" ht="12.75">
      <c r="N59" s="339"/>
    </row>
    <row r="60" ht="12.75">
      <c r="N60" s="339"/>
    </row>
    <row r="61" ht="12.75">
      <c r="N61" s="339"/>
    </row>
    <row r="62" ht="12.75">
      <c r="N62" s="339"/>
    </row>
    <row r="63" ht="12.75">
      <c r="N63" s="339"/>
    </row>
    <row r="64" ht="12.75">
      <c r="N64" s="339"/>
    </row>
    <row r="65" ht="12.75">
      <c r="N65" s="339"/>
    </row>
    <row r="66" ht="12.75">
      <c r="N66" s="339"/>
    </row>
    <row r="67" ht="12.75">
      <c r="N67" s="339"/>
    </row>
    <row r="68" ht="12.75">
      <c r="N68" s="339"/>
    </row>
    <row r="69" ht="12.75">
      <c r="N69" s="339"/>
    </row>
    <row r="70" ht="12.75">
      <c r="N70" s="339"/>
    </row>
    <row r="71" ht="12.75">
      <c r="N71" s="339"/>
    </row>
  </sheetData>
  <mergeCells count="14">
    <mergeCell ref="A2:M2"/>
    <mergeCell ref="A3:A5"/>
    <mergeCell ref="B3:B5"/>
    <mergeCell ref="D3:D5"/>
    <mergeCell ref="E3:E5"/>
    <mergeCell ref="F3:F5"/>
    <mergeCell ref="G3:G5"/>
    <mergeCell ref="M3:N3"/>
    <mergeCell ref="O3:P3"/>
    <mergeCell ref="M4:N4"/>
    <mergeCell ref="O4:P4"/>
    <mergeCell ref="A6:M6"/>
    <mergeCell ref="A9:M9"/>
    <mergeCell ref="A23:K23"/>
  </mergeCells>
  <printOptions/>
  <pageMargins left="0.39375" right="0.5118055555555556" top="0.5513888888888889" bottom="0.5513888888888889" header="0.5118055555555556" footer="0.5118055555555556"/>
  <pageSetup horizontalDpi="300" verticalDpi="300" orientation="landscape" paperSize="9" scale="77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B1">
      <selection activeCell="I13" sqref="I13"/>
    </sheetView>
  </sheetViews>
  <sheetFormatPr defaultColWidth="9.00390625" defaultRowHeight="12.75"/>
  <cols>
    <col min="1" max="1" width="60.75390625" style="0" customWidth="1"/>
    <col min="2" max="2" width="15.75390625" style="419" customWidth="1"/>
    <col min="3" max="3" width="17.875" style="419" customWidth="1"/>
    <col min="4" max="5" width="15.75390625" style="419" customWidth="1"/>
    <col min="6" max="6" width="15.75390625" style="420" customWidth="1"/>
    <col min="7" max="7" width="15.625" style="0" customWidth="1"/>
    <col min="8" max="8" width="12.125" style="0" customWidth="1"/>
  </cols>
  <sheetData>
    <row r="1" spans="1:6" ht="12.75">
      <c r="A1" s="421" t="s">
        <v>805</v>
      </c>
      <c r="B1" s="421"/>
      <c r="C1" s="421"/>
      <c r="D1" s="421"/>
      <c r="E1" s="421"/>
      <c r="F1" s="421"/>
    </row>
    <row r="2" spans="1:6" ht="12.75">
      <c r="A2" s="421"/>
      <c r="B2" s="421"/>
      <c r="C2" s="421"/>
      <c r="D2" s="421"/>
      <c r="E2" s="421"/>
      <c r="F2" s="421"/>
    </row>
    <row r="3" spans="1:6" ht="56.25" customHeight="1">
      <c r="A3" s="353" t="s">
        <v>806</v>
      </c>
      <c r="B3" s="422" t="s">
        <v>807</v>
      </c>
      <c r="C3" s="423" t="s">
        <v>808</v>
      </c>
      <c r="D3" s="423" t="s">
        <v>809</v>
      </c>
      <c r="E3" s="423" t="s">
        <v>810</v>
      </c>
      <c r="F3" s="424" t="s">
        <v>811</v>
      </c>
    </row>
    <row r="4" spans="1:6" s="326" customFormat="1" ht="39.75" customHeight="1">
      <c r="A4" s="425" t="s">
        <v>812</v>
      </c>
      <c r="B4" s="426">
        <v>50</v>
      </c>
      <c r="C4" s="427">
        <v>296934.33</v>
      </c>
      <c r="D4" s="428" t="s">
        <v>646</v>
      </c>
      <c r="E4" s="428" t="s">
        <v>646</v>
      </c>
      <c r="F4" s="427">
        <v>3000</v>
      </c>
    </row>
    <row r="5" spans="1:6" s="326" customFormat="1" ht="39.75" customHeight="1">
      <c r="A5" s="425" t="s">
        <v>813</v>
      </c>
      <c r="B5" s="426">
        <v>23</v>
      </c>
      <c r="C5" s="427">
        <v>958840</v>
      </c>
      <c r="D5" s="428" t="s">
        <v>646</v>
      </c>
      <c r="E5" s="428" t="s">
        <v>646</v>
      </c>
      <c r="F5" s="427">
        <v>1000</v>
      </c>
    </row>
    <row r="6" spans="1:6" s="326" customFormat="1" ht="39.75" customHeight="1">
      <c r="A6" s="425" t="s">
        <v>814</v>
      </c>
      <c r="B6" s="426">
        <v>30</v>
      </c>
      <c r="C6" s="427">
        <f>152974.62+16851.44</f>
        <v>169826.06</v>
      </c>
      <c r="D6" s="428" t="s">
        <v>646</v>
      </c>
      <c r="E6" s="428" t="s">
        <v>646</v>
      </c>
      <c r="F6" s="428" t="s">
        <v>646</v>
      </c>
    </row>
    <row r="7" spans="1:8" s="326" customFormat="1" ht="39.75" customHeight="1">
      <c r="A7" s="425" t="s">
        <v>815</v>
      </c>
      <c r="B7" s="426">
        <v>37</v>
      </c>
      <c r="C7" s="427">
        <v>408124.74</v>
      </c>
      <c r="D7" s="427">
        <v>36512.700000000004</v>
      </c>
      <c r="E7" s="427">
        <v>20000</v>
      </c>
      <c r="F7" s="427">
        <v>3500</v>
      </c>
      <c r="G7" s="429"/>
      <c r="H7" s="430"/>
    </row>
    <row r="8" spans="1:7" s="326" customFormat="1" ht="39.75" customHeight="1">
      <c r="A8" s="425" t="s">
        <v>816</v>
      </c>
      <c r="B8" s="426">
        <v>63</v>
      </c>
      <c r="C8" s="427">
        <v>290389.65</v>
      </c>
      <c r="D8" s="427">
        <v>13927.93</v>
      </c>
      <c r="E8" s="428" t="s">
        <v>646</v>
      </c>
      <c r="F8" s="428" t="s">
        <v>646</v>
      </c>
      <c r="G8" s="431"/>
    </row>
    <row r="9" spans="1:7" s="326" customFormat="1" ht="39.75" customHeight="1">
      <c r="A9" s="425" t="s">
        <v>817</v>
      </c>
      <c r="B9" s="426">
        <v>81</v>
      </c>
      <c r="C9" s="427">
        <v>520700</v>
      </c>
      <c r="D9" s="427">
        <v>21458.68</v>
      </c>
      <c r="E9" s="428" t="s">
        <v>646</v>
      </c>
      <c r="F9" s="428">
        <v>500</v>
      </c>
      <c r="G9" s="431"/>
    </row>
    <row r="10" spans="1:7" s="326" customFormat="1" ht="39.75" customHeight="1">
      <c r="A10" s="425" t="s">
        <v>818</v>
      </c>
      <c r="B10" s="426">
        <v>30</v>
      </c>
      <c r="C10" s="427">
        <f>15449.99+4704.32+3515.43+5361.9+4880+15685.54</f>
        <v>49597.18</v>
      </c>
      <c r="D10" s="428" t="s">
        <v>646</v>
      </c>
      <c r="E10" s="428" t="s">
        <v>646</v>
      </c>
      <c r="F10" s="428" t="s">
        <v>646</v>
      </c>
      <c r="G10" s="431"/>
    </row>
    <row r="11" spans="1:7" s="326" customFormat="1" ht="39.75" customHeight="1">
      <c r="A11" s="425" t="s">
        <v>819</v>
      </c>
      <c r="B11" s="426">
        <v>5</v>
      </c>
      <c r="C11" s="427">
        <v>53170.67</v>
      </c>
      <c r="D11" s="428" t="s">
        <v>646</v>
      </c>
      <c r="E11" s="428" t="s">
        <v>646</v>
      </c>
      <c r="F11" s="428" t="s">
        <v>646</v>
      </c>
      <c r="G11" s="431"/>
    </row>
    <row r="12" spans="1:7" s="326" customFormat="1" ht="39.75" customHeight="1">
      <c r="A12" s="425" t="s">
        <v>820</v>
      </c>
      <c r="B12" s="426">
        <v>9</v>
      </c>
      <c r="C12" s="427">
        <v>5000</v>
      </c>
      <c r="D12" s="428" t="s">
        <v>646</v>
      </c>
      <c r="E12" s="428" t="s">
        <v>646</v>
      </c>
      <c r="F12" s="428" t="s">
        <v>646</v>
      </c>
      <c r="G12" s="431"/>
    </row>
    <row r="13" spans="1:7" s="326" customFormat="1" ht="39.75" customHeight="1">
      <c r="A13" s="425" t="s">
        <v>821</v>
      </c>
      <c r="B13" s="426">
        <v>16</v>
      </c>
      <c r="C13" s="427">
        <v>85069.15</v>
      </c>
      <c r="D13" s="428">
        <v>4305.72</v>
      </c>
      <c r="E13" s="428" t="s">
        <v>646</v>
      </c>
      <c r="F13" s="428">
        <v>2000</v>
      </c>
      <c r="G13" s="431"/>
    </row>
    <row r="14" spans="1:7" s="326" customFormat="1" ht="39.75" customHeight="1">
      <c r="A14" s="425" t="s">
        <v>822</v>
      </c>
      <c r="B14" s="426">
        <v>8</v>
      </c>
      <c r="C14" s="427">
        <v>334752</v>
      </c>
      <c r="D14" s="428" t="s">
        <v>646</v>
      </c>
      <c r="E14" s="428" t="s">
        <v>646</v>
      </c>
      <c r="F14" s="428">
        <v>3000</v>
      </c>
      <c r="G14" s="431"/>
    </row>
    <row r="15" spans="1:7" s="326" customFormat="1" ht="39.75" customHeight="1">
      <c r="A15" s="432" t="s">
        <v>823</v>
      </c>
      <c r="B15" s="433">
        <v>4</v>
      </c>
      <c r="C15" s="434">
        <f>239022.51+4678.9</f>
        <v>243701.41</v>
      </c>
      <c r="D15" s="435" t="s">
        <v>646</v>
      </c>
      <c r="E15" s="435" t="s">
        <v>646</v>
      </c>
      <c r="F15" s="435">
        <v>200</v>
      </c>
      <c r="G15" s="431"/>
    </row>
    <row r="16" spans="1:7" ht="12.75">
      <c r="A16" s="436"/>
      <c r="B16" s="437">
        <f>SUM(B4:B15)</f>
        <v>356</v>
      </c>
      <c r="C16" s="438">
        <f>SUM(C4:C15)</f>
        <v>3416105.1900000004</v>
      </c>
      <c r="D16" s="438">
        <f>SUM(D4:D15)</f>
        <v>76205.03</v>
      </c>
      <c r="E16" s="438">
        <f>SUM(E4:E15)</f>
        <v>20000</v>
      </c>
      <c r="F16" s="438">
        <f>SUM(F4:F15)</f>
        <v>13200</v>
      </c>
      <c r="G16" s="439"/>
    </row>
    <row r="17" spans="1:7" ht="12.75">
      <c r="A17" s="440"/>
      <c r="G17" s="439"/>
    </row>
    <row r="18" spans="1:8" ht="12.75">
      <c r="A18" s="440"/>
      <c r="G18" s="441"/>
      <c r="H18" s="441"/>
    </row>
    <row r="19" ht="12.75">
      <c r="A19" s="440"/>
    </row>
    <row r="20" ht="12.75">
      <c r="A20" s="440"/>
    </row>
    <row r="21" spans="1:7" ht="12.75">
      <c r="A21" s="440"/>
      <c r="G21" s="439"/>
    </row>
    <row r="22" ht="12.75">
      <c r="A22" s="440"/>
    </row>
    <row r="23" ht="12.75">
      <c r="A23" s="440"/>
    </row>
    <row r="24" ht="12.75">
      <c r="A24" s="440"/>
    </row>
    <row r="25" ht="12.75">
      <c r="A25" s="440"/>
    </row>
    <row r="26" ht="12.75">
      <c r="A26" s="440"/>
    </row>
    <row r="27" ht="12.75">
      <c r="A27" s="440"/>
    </row>
    <row r="28" ht="12.75">
      <c r="A28" s="440"/>
    </row>
    <row r="29" ht="12.75">
      <c r="A29" s="440"/>
    </row>
    <row r="30" ht="12.75">
      <c r="A30" s="440"/>
    </row>
    <row r="31" ht="12.75">
      <c r="A31" s="440"/>
    </row>
    <row r="32" ht="12.75">
      <c r="A32" s="440"/>
    </row>
    <row r="33" ht="12.75">
      <c r="A33" s="440"/>
    </row>
    <row r="34" ht="12.75">
      <c r="A34" s="440"/>
    </row>
    <row r="35" ht="12.75">
      <c r="A35" s="440"/>
    </row>
    <row r="36" ht="12.75">
      <c r="A36" s="440"/>
    </row>
    <row r="37" ht="12.75">
      <c r="A37" s="440"/>
    </row>
    <row r="38" ht="12.75">
      <c r="A38" s="440"/>
    </row>
    <row r="39" ht="12.75">
      <c r="A39" s="440"/>
    </row>
    <row r="40" ht="12.75">
      <c r="A40" s="440"/>
    </row>
    <row r="41" ht="12.75">
      <c r="A41" s="440"/>
    </row>
    <row r="42" ht="12.75">
      <c r="A42" s="440"/>
    </row>
    <row r="43" ht="12.75">
      <c r="A43" s="440"/>
    </row>
    <row r="44" ht="12.75">
      <c r="A44" s="440"/>
    </row>
    <row r="45" ht="12.75">
      <c r="A45" s="440"/>
    </row>
    <row r="46" ht="12.75">
      <c r="A46" s="440"/>
    </row>
    <row r="47" ht="12.75">
      <c r="A47" s="440"/>
    </row>
    <row r="48" ht="12.75">
      <c r="A48" s="440"/>
    </row>
    <row r="49" ht="12.75">
      <c r="A49" s="440"/>
    </row>
    <row r="50" ht="12.75">
      <c r="A50" s="440"/>
    </row>
    <row r="51" ht="12.75">
      <c r="A51" s="440"/>
    </row>
    <row r="52" ht="12.75">
      <c r="A52" s="440"/>
    </row>
    <row r="53" ht="12.75">
      <c r="A53" s="440"/>
    </row>
    <row r="54" ht="12.75">
      <c r="A54" s="440"/>
    </row>
    <row r="55" ht="12.75">
      <c r="A55" s="440"/>
    </row>
    <row r="56" ht="12.75">
      <c r="A56" s="440"/>
    </row>
    <row r="57" ht="12.75">
      <c r="A57" s="440"/>
    </row>
    <row r="58" ht="12.75">
      <c r="A58" s="440"/>
    </row>
    <row r="59" ht="12.75">
      <c r="A59" s="440"/>
    </row>
    <row r="60" ht="12.75">
      <c r="A60" s="440"/>
    </row>
    <row r="61" ht="12.75">
      <c r="A61" s="440"/>
    </row>
    <row r="62" ht="12.75">
      <c r="A62" s="440"/>
    </row>
    <row r="63" ht="12.75">
      <c r="A63" s="440"/>
    </row>
    <row r="64" ht="12.75">
      <c r="A64" s="440"/>
    </row>
    <row r="65" ht="12.75">
      <c r="A65" s="440"/>
    </row>
    <row r="66" ht="12.75">
      <c r="A66" s="440"/>
    </row>
    <row r="67" ht="12.75">
      <c r="A67" s="440"/>
    </row>
    <row r="68" ht="12.75">
      <c r="A68" s="440"/>
    </row>
    <row r="69" ht="12.75">
      <c r="A69" s="440"/>
    </row>
    <row r="70" ht="12.75">
      <c r="A70" s="440"/>
    </row>
    <row r="71" ht="12.75">
      <c r="A71" s="440"/>
    </row>
    <row r="72" ht="12.75">
      <c r="A72" s="440"/>
    </row>
    <row r="73" ht="12.75">
      <c r="A73" s="440"/>
    </row>
    <row r="74" ht="12.75">
      <c r="A74" s="440"/>
    </row>
    <row r="75" ht="12.75">
      <c r="A75" s="440"/>
    </row>
    <row r="76" ht="12.75">
      <c r="A76" s="440"/>
    </row>
    <row r="77" ht="12.75">
      <c r="A77" s="440"/>
    </row>
    <row r="78" ht="12.75">
      <c r="A78" s="440"/>
    </row>
    <row r="79" ht="12.75">
      <c r="A79" s="440"/>
    </row>
    <row r="80" ht="12.75">
      <c r="A80" s="440"/>
    </row>
    <row r="81" ht="12.75">
      <c r="A81" s="440"/>
    </row>
    <row r="82" ht="12.75">
      <c r="A82" s="440"/>
    </row>
    <row r="83" ht="12.75">
      <c r="A83" s="440"/>
    </row>
    <row r="84" ht="12.75">
      <c r="A84" s="440"/>
    </row>
    <row r="85" ht="12.75">
      <c r="A85" s="440"/>
    </row>
    <row r="86" ht="12.75">
      <c r="A86" s="440"/>
    </row>
    <row r="87" ht="12.75">
      <c r="A87" s="440"/>
    </row>
    <row r="88" ht="12.75">
      <c r="A88" s="440"/>
    </row>
    <row r="89" ht="12.75">
      <c r="A89" s="440"/>
    </row>
    <row r="90" ht="12.75">
      <c r="A90" s="440"/>
    </row>
    <row r="91" ht="12.75">
      <c r="A91" s="440"/>
    </row>
    <row r="92" ht="12.75">
      <c r="A92" s="440"/>
    </row>
    <row r="93" ht="12.75">
      <c r="A93" s="440"/>
    </row>
    <row r="94" ht="12.75">
      <c r="A94" s="440"/>
    </row>
    <row r="95" ht="12.75">
      <c r="A95" s="440"/>
    </row>
    <row r="96" ht="12.75">
      <c r="A96" s="440"/>
    </row>
    <row r="97" ht="12.75">
      <c r="A97" s="440"/>
    </row>
    <row r="98" ht="12.75">
      <c r="A98" s="440"/>
    </row>
    <row r="99" ht="12.75">
      <c r="A99" s="440"/>
    </row>
    <row r="100" ht="12.75">
      <c r="A100" s="440"/>
    </row>
    <row r="101" ht="12.75">
      <c r="A101" s="440"/>
    </row>
    <row r="102" ht="12.75">
      <c r="A102" s="440"/>
    </row>
    <row r="103" ht="12.75">
      <c r="A103" s="440"/>
    </row>
    <row r="104" ht="12.75">
      <c r="A104" s="440"/>
    </row>
    <row r="105" ht="12.75">
      <c r="A105" s="440"/>
    </row>
    <row r="106" ht="12.75">
      <c r="A106" s="440"/>
    </row>
    <row r="107" ht="12.75">
      <c r="A107" s="440"/>
    </row>
    <row r="108" ht="12.75">
      <c r="A108" s="440"/>
    </row>
    <row r="109" ht="12.75">
      <c r="A109" s="440"/>
    </row>
    <row r="110" ht="12.75">
      <c r="A110" s="440"/>
    </row>
    <row r="111" ht="12.75">
      <c r="A111" s="440"/>
    </row>
    <row r="112" ht="12.75">
      <c r="A112" s="440"/>
    </row>
    <row r="113" ht="12.75">
      <c r="A113" s="440"/>
    </row>
    <row r="114" ht="12.75">
      <c r="A114" s="440"/>
    </row>
    <row r="115" ht="12.75">
      <c r="A115" s="440"/>
    </row>
    <row r="116" ht="12.75">
      <c r="A116" s="440"/>
    </row>
    <row r="117" ht="12.75">
      <c r="A117" s="440"/>
    </row>
    <row r="118" ht="12.75">
      <c r="A118" s="440"/>
    </row>
    <row r="119" ht="12.75">
      <c r="A119" s="440"/>
    </row>
    <row r="120" ht="12.75">
      <c r="A120" s="440"/>
    </row>
    <row r="121" ht="12.75">
      <c r="A121" s="440"/>
    </row>
    <row r="122" ht="12.75">
      <c r="A122" s="440"/>
    </row>
    <row r="123" ht="12.75">
      <c r="A123" s="440"/>
    </row>
    <row r="124" ht="12.75">
      <c r="A124" s="440"/>
    </row>
    <row r="125" ht="12.75">
      <c r="A125" s="440"/>
    </row>
    <row r="126" ht="12.75">
      <c r="A126" s="440"/>
    </row>
    <row r="127" ht="12.75">
      <c r="A127" s="440"/>
    </row>
  </sheetData>
  <mergeCells count="1">
    <mergeCell ref="A1:F2"/>
  </mergeCells>
  <printOptions/>
  <pageMargins left="0.7479166666666667" right="0.7479166666666667" top="0.65" bottom="0.7201388888888889" header="0.5118055555555556" footer="0.5118055555555556"/>
  <pageSetup horizontalDpi="300" verticalDpi="300" orientation="landscape" paperSize="9" scale="7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Maximus-Broker</dc:creator>
  <cp:keywords/>
  <dc:description/>
  <cp:lastModifiedBy>Maximus-Broker</cp:lastModifiedBy>
  <cp:lastPrinted>2009-02-17T09:48:27Z</cp:lastPrinted>
  <dcterms:created xsi:type="dcterms:W3CDTF">2008-03-05T09:27:02Z</dcterms:created>
  <dcterms:modified xsi:type="dcterms:W3CDTF">2009-02-17T09:48:31Z</dcterms:modified>
  <cp:category/>
  <cp:version/>
  <cp:contentType/>
  <cp:contentStatus/>
  <cp:revision>1</cp:revision>
</cp:coreProperties>
</file>