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<sst xmlns="http://schemas.openxmlformats.org/spreadsheetml/2006/main" count="149" uniqueCount="131">
  <si>
    <t>Dział</t>
  </si>
  <si>
    <t>Rozdział</t>
  </si>
  <si>
    <t>Paragraf</t>
  </si>
  <si>
    <t>Treść</t>
  </si>
  <si>
    <t>Uchwała</t>
  </si>
  <si>
    <t>budzetowa</t>
  </si>
  <si>
    <t>Plan po zm.</t>
  </si>
  <si>
    <t>Wykonanie</t>
  </si>
  <si>
    <t>%</t>
  </si>
  <si>
    <t>Transport i łączność</t>
  </si>
  <si>
    <t>Drogi publiczne powiatowe</t>
  </si>
  <si>
    <t>Wydatki inwestycyjne jednostek budżet.</t>
  </si>
  <si>
    <t xml:space="preserve">Wydatki na zakupy inwestycjne </t>
  </si>
  <si>
    <t>OGÓŁEM INWESTYCJE</t>
  </si>
  <si>
    <t>5.Wydatki majątkowe</t>
  </si>
  <si>
    <t>Załącznik nr 2</t>
  </si>
  <si>
    <t>Administracja publiczna</t>
  </si>
  <si>
    <t>Starostwa powiatowe</t>
  </si>
  <si>
    <t>Ochrona zdrowia</t>
  </si>
  <si>
    <t>Szpitale ogólne</t>
  </si>
  <si>
    <t>Dotacje celowe z budżetu na finansow.</t>
  </si>
  <si>
    <t xml:space="preserve">lub dofinansow.kosztów realizacji </t>
  </si>
  <si>
    <t xml:space="preserve">inwestycji i zakupów inwestycyjnych </t>
  </si>
  <si>
    <t xml:space="preserve">innych jednostek sektora finansów </t>
  </si>
  <si>
    <t>publicznych</t>
  </si>
  <si>
    <t>* projekt budowlany na przebudowę</t>
  </si>
  <si>
    <t xml:space="preserve">* przebudowa drogi pow.wraz z chodn. </t>
  </si>
  <si>
    <t>i kanalizacją deszczową przeb. przez</t>
  </si>
  <si>
    <t xml:space="preserve">*,,Wrota Warmii i Mazur" elektroniczna </t>
  </si>
  <si>
    <t>platforma funkcjonowania administracji</t>
  </si>
  <si>
    <t xml:space="preserve">publ. Oraz świadczenia usług publicz. </t>
  </si>
  <si>
    <t>projekt planowany do realizacji</t>
  </si>
  <si>
    <t>w ramach ZPORR Działanie 1.5.infrastru</t>
  </si>
  <si>
    <t>ktura Społecz.Inform.</t>
  </si>
  <si>
    <t>Ratownictwo medyczne</t>
  </si>
  <si>
    <t>szans obywateli UE w dostępie do</t>
  </si>
  <si>
    <t>ratownictwa</t>
  </si>
  <si>
    <t>Oświata i wychowanie</t>
  </si>
  <si>
    <t>Komendy powiatowe Państwoej Straży Pożarnej</t>
  </si>
  <si>
    <t>Wydatki na zakupy inwestycyjne</t>
  </si>
  <si>
    <t xml:space="preserve">Bezpieczeństwo publiczne i ochrona </t>
  </si>
  <si>
    <t>przeciwpożarowa</t>
  </si>
  <si>
    <t>Janowo i Komorowo</t>
  </si>
  <si>
    <t>operacyjnego ZOZ</t>
  </si>
  <si>
    <t>*dotacja na zakup sprzętu medycznego</t>
  </si>
  <si>
    <t>dla ZOZ</t>
  </si>
  <si>
    <t xml:space="preserve">Centra kształcenia ustawicznego i </t>
  </si>
  <si>
    <t xml:space="preserve">praktycznego oraz ośrodki  </t>
  </si>
  <si>
    <t>dokształcania zawodowego</t>
  </si>
  <si>
    <t xml:space="preserve">* zakup drukarki dla wydziału  </t>
  </si>
  <si>
    <t>komunikacji</t>
  </si>
  <si>
    <t>*budowa chodnika w ciągu drogi</t>
  </si>
  <si>
    <t xml:space="preserve">nr 1589N Nidzica-Zaborowo </t>
  </si>
  <si>
    <t>( droga nr 1550N) w m.Piątki</t>
  </si>
  <si>
    <t>*przebudowa drogi pow. Nr 1623N</t>
  </si>
  <si>
    <t>Muszaki-Zawady gr. Stara Wieś wraz z</t>
  </si>
  <si>
    <t>oprac. projekt. budowl.</t>
  </si>
  <si>
    <t>*przebud. drogi pow.Nr1562N(dr.Nr1613</t>
  </si>
  <si>
    <t>Wiel.(dr.Nr1619N)odc. Piotrkowo dr.</t>
  </si>
  <si>
    <t xml:space="preserve">Nr1619N(dł.4,03km wraz z wznow.pasa </t>
  </si>
  <si>
    <t>drog.w/w drogi i opr.projektu budowl.</t>
  </si>
  <si>
    <t>drogi Nr 1528N Witramowo-</t>
  </si>
  <si>
    <t>Łyna - Nidzica dł. 16,5km</t>
  </si>
  <si>
    <t>dr.kraj.Nr-7 Zabłocie Kanig(0,987km),</t>
  </si>
  <si>
    <t>Janowiec K.-Kuce(ok.. 1,6km)</t>
  </si>
  <si>
    <t>* przebudowa drogi pow. Nr1 560 odc.:</t>
  </si>
  <si>
    <t>oraz przez m. Janow.Kość. (ok..0,8km)</t>
  </si>
  <si>
    <t>Nr 1568N odc.ZabłocieKanig.-Safronka</t>
  </si>
  <si>
    <t>(2,511km) Nr 1558N odc. Safronka-</t>
  </si>
  <si>
    <t>Janowiec K.(3,994km) Nr 1613N odc.</t>
  </si>
  <si>
    <t>oraz oprac.proj. budowl.</t>
  </si>
  <si>
    <t xml:space="preserve"> z kanal. i chodn. w m.Janowiec K. </t>
  </si>
  <si>
    <t>Razem ok.. 9,892km           wraz</t>
  </si>
  <si>
    <t>*przebudowa  drogi pow. Nr 1552N</t>
  </si>
  <si>
    <t>Zakrzewo- Zalesie Zaborowo</t>
  </si>
  <si>
    <t>*przebudowa drogi pow. Nr 1627N</t>
  </si>
  <si>
    <t>Szemplino Czarne - gr.woj. (Brzozowo</t>
  </si>
  <si>
    <t>Usalen. Pasa drogow. W 2007r.</t>
  </si>
  <si>
    <t xml:space="preserve">Maje)Dobrótka km 1,737 </t>
  </si>
  <si>
    <t>Jabłonowo Dyby) Piotrkowo-Bukowiec</t>
  </si>
  <si>
    <t>*przebudowa drogi Nr 1538N Sątop-</t>
  </si>
  <si>
    <t>Szerokopaś-Nidzica odc.Sławka Mała</t>
  </si>
  <si>
    <t>(dł.1,17km) wraz z aktualizacją</t>
  </si>
  <si>
    <t>projekt. Budowlanego</t>
  </si>
  <si>
    <t xml:space="preserve">*projekt budowlany na przebudowę </t>
  </si>
  <si>
    <t>ul.Wojciecha z Brudzewa w Nidzicy</t>
  </si>
  <si>
    <t>*projekt budowlany na odwodnienie</t>
  </si>
  <si>
    <t>ul. Rzemieślniczej w Nidzicy</t>
  </si>
  <si>
    <t>na 2007r.</t>
  </si>
  <si>
    <t>* zakup nadbudowy zamnknietej skrzyni</t>
  </si>
  <si>
    <t>do samochodu operacyjnego</t>
  </si>
  <si>
    <t>* zakup dwóch separatorów substancji</t>
  </si>
  <si>
    <t>ropopochodnych i wagi</t>
  </si>
  <si>
    <t>31.12.2007r</t>
  </si>
  <si>
    <t>na 31.12.07r</t>
  </si>
  <si>
    <t>wyd. niewygasające</t>
  </si>
  <si>
    <t>*zakup 3 poł łańcuchowych</t>
  </si>
  <si>
    <t>*zakup kserokopiarki</t>
  </si>
  <si>
    <t>*zakup zestawu komputerowego</t>
  </si>
  <si>
    <t>*modernizacja pomieszczeń garażowych</t>
  </si>
  <si>
    <t>*zakup urządzeń spawalniczych TIG</t>
  </si>
  <si>
    <t>do spawania stali szlachetnych</t>
  </si>
  <si>
    <t>*projekt ,,Platforma 112" - wrównanie</t>
  </si>
  <si>
    <t>*zakup ambulansu medycznego</t>
  </si>
  <si>
    <t>*dotacja na przebudowę bloku</t>
  </si>
  <si>
    <t xml:space="preserve">*dotacja na doposażenie pracowni </t>
  </si>
  <si>
    <t xml:space="preserve">rehabilitacji i fizykoterapii ZOZ w </t>
  </si>
  <si>
    <t>Nidzicy w sprzęt rehabilitacyjny</t>
  </si>
  <si>
    <t>w ramach "Programu wyrównywania</t>
  </si>
  <si>
    <t>różnic między regionami" - obszar A</t>
  </si>
  <si>
    <t>Pomoc społeczna</t>
  </si>
  <si>
    <t>Placówki opiekuńcz-wychowawcze</t>
  </si>
  <si>
    <r>
      <t>*</t>
    </r>
    <r>
      <rPr>
        <i/>
        <sz val="10"/>
        <rFont val="Arial CE"/>
        <family val="0"/>
      </rPr>
      <t>adaptacja pomieszczeń na potrzeby</t>
    </r>
  </si>
  <si>
    <t>Rodzinnego Domu Dziecka na terenie</t>
  </si>
  <si>
    <t>powiatu</t>
  </si>
  <si>
    <t xml:space="preserve">Pozostałe zadania z zakresu </t>
  </si>
  <si>
    <t>polityki społecznej</t>
  </si>
  <si>
    <t>Pozostała działalność</t>
  </si>
  <si>
    <t xml:space="preserve">jednostek niezaliczanych do sektora </t>
  </si>
  <si>
    <t>finansów publicznych</t>
  </si>
  <si>
    <t>*dotacja na utworzenie nowych</t>
  </si>
  <si>
    <t>miejsc pracy</t>
  </si>
  <si>
    <t>II. Sprawozdanie roczne z  wykonania wydatków budżetu Powiatu Nidzickiego</t>
  </si>
  <si>
    <t>za 2007rok</t>
  </si>
  <si>
    <t>w tym:</t>
  </si>
  <si>
    <t>z dnia 18 marca 2008 roku</t>
  </si>
  <si>
    <t xml:space="preserve">do Uchwały Zarządu nr 77/08 </t>
  </si>
  <si>
    <t>*budowa przyłacza wodnego oraz</t>
  </si>
  <si>
    <t>przyłącza kanalizacyjnego</t>
  </si>
  <si>
    <t xml:space="preserve">*zakup ciągnika z osprzętem </t>
  </si>
  <si>
    <t>(ścinarka do poboczy)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</si>
</sst>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  <numFmt numFmtId="168" formatCode="#,##0.00_ ;\-#,##0.00\ "/>
  </numFmts>
  <fonts count="43"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9"/>
      <name val="Arial CE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33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3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left"/>
    </xf>
    <xf numFmtId="4" fontId="2" fillId="0" borderId="22" xfId="0" applyNumberFormat="1" applyFont="1" applyBorder="1" applyAlignment="1">
      <alignment horizontal="left"/>
    </xf>
    <xf numFmtId="4" fontId="2" fillId="0" borderId="23" xfId="0" applyNumberFormat="1" applyFont="1" applyBorder="1" applyAlignment="1">
      <alignment horizontal="left"/>
    </xf>
    <xf numFmtId="4" fontId="6" fillId="0" borderId="22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left"/>
    </xf>
    <xf numFmtId="4" fontId="0" fillId="0" borderId="10" xfId="0" applyNumberFormat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2" fillId="0" borderId="0" xfId="0" applyNumberFormat="1" applyFont="1" applyBorder="1" applyAlignment="1">
      <alignment horizontal="left"/>
    </xf>
    <xf numFmtId="4" fontId="2" fillId="0" borderId="24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167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4" fontId="2" fillId="0" borderId="25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4" fontId="3" fillId="0" borderId="14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" fontId="3" fillId="0" borderId="28" xfId="0" applyNumberFormat="1" applyFont="1" applyBorder="1" applyAlignment="1">
      <alignment horizontal="right"/>
    </xf>
    <xf numFmtId="4" fontId="0" fillId="0" borderId="18" xfId="0" applyNumberFormat="1" applyBorder="1" applyAlignment="1">
      <alignment/>
    </xf>
    <xf numFmtId="4" fontId="2" fillId="0" borderId="18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4" fontId="2" fillId="0" borderId="27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Border="1" applyAlignment="1">
      <alignment/>
    </xf>
    <xf numFmtId="4" fontId="0" fillId="0" borderId="25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4" fontId="0" fillId="0" borderId="25" xfId="0" applyNumberFormat="1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2" fillId="0" borderId="25" xfId="0" applyFont="1" applyBorder="1" applyAlignment="1">
      <alignment horizontal="left"/>
    </xf>
    <xf numFmtId="3" fontId="2" fillId="0" borderId="25" xfId="0" applyNumberFormat="1" applyFont="1" applyBorder="1" applyAlignment="1">
      <alignment horizontal="left"/>
    </xf>
    <xf numFmtId="0" fontId="2" fillId="0" borderId="18" xfId="0" applyFont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2" fillId="0" borderId="15" xfId="0" applyFont="1" applyFill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4" fontId="8" fillId="0" borderId="29" xfId="0" applyNumberFormat="1" applyFont="1" applyBorder="1" applyAlignment="1">
      <alignment horizontal="left"/>
    </xf>
    <xf numFmtId="4" fontId="8" fillId="0" borderId="14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8" fillId="0" borderId="25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4" fontId="3" fillId="0" borderId="25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3" fontId="0" fillId="0" borderId="26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left"/>
    </xf>
    <xf numFmtId="4" fontId="2" fillId="0" borderId="27" xfId="0" applyNumberFormat="1" applyFont="1" applyBorder="1" applyAlignment="1">
      <alignment horizontal="left"/>
    </xf>
    <xf numFmtId="4" fontId="2" fillId="0" borderId="18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" fontId="7" fillId="0" borderId="18" xfId="0" applyNumberFormat="1" applyFont="1" applyBorder="1" applyAlignment="1">
      <alignment horizontal="left"/>
    </xf>
    <xf numFmtId="3" fontId="0" fillId="0" borderId="18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3" fillId="0" borderId="28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33" borderId="17" xfId="0" applyNumberFormat="1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8" fillId="0" borderId="22" xfId="0" applyNumberFormat="1" applyFont="1" applyBorder="1" applyAlignment="1">
      <alignment horizontal="left"/>
    </xf>
    <xf numFmtId="2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2" fontId="3" fillId="0" borderId="15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4" fontId="2" fillId="0" borderId="22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2" fontId="8" fillId="0" borderId="22" xfId="0" applyNumberFormat="1" applyFont="1" applyBorder="1" applyAlignment="1">
      <alignment/>
    </xf>
    <xf numFmtId="0" fontId="2" fillId="0" borderId="22" xfId="0" applyFont="1" applyBorder="1" applyAlignment="1">
      <alignment horizontal="left"/>
    </xf>
    <xf numFmtId="4" fontId="0" fillId="0" borderId="22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4" fontId="2" fillId="0" borderId="21" xfId="0" applyNumberFormat="1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right"/>
    </xf>
    <xf numFmtId="2" fontId="0" fillId="0" borderId="10" xfId="0" applyNumberFormat="1" applyFont="1" applyBorder="1" applyAlignment="1">
      <alignment horizontal="left"/>
    </xf>
    <xf numFmtId="2" fontId="8" fillId="0" borderId="13" xfId="0" applyNumberFormat="1" applyFont="1" applyBorder="1" applyAlignment="1">
      <alignment horizontal="left"/>
    </xf>
    <xf numFmtId="2" fontId="0" fillId="0" borderId="22" xfId="0" applyNumberFormat="1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4" fontId="2" fillId="0" borderId="24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left"/>
    </xf>
    <xf numFmtId="4" fontId="2" fillId="0" borderId="24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left"/>
    </xf>
    <xf numFmtId="4" fontId="2" fillId="0" borderId="21" xfId="0" applyNumberFormat="1" applyFont="1" applyBorder="1" applyAlignment="1">
      <alignment horizontal="left"/>
    </xf>
    <xf numFmtId="0" fontId="0" fillId="0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22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0" fillId="0" borderId="19" xfId="0" applyFont="1" applyBorder="1" applyAlignment="1">
      <alignment horizontal="left"/>
    </xf>
    <xf numFmtId="4" fontId="2" fillId="0" borderId="20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6">
      <selection activeCell="K145" sqref="K145"/>
    </sheetView>
  </sheetViews>
  <sheetFormatPr defaultColWidth="9.00390625" defaultRowHeight="12.75"/>
  <cols>
    <col min="1" max="1" width="6.00390625" style="0" customWidth="1"/>
    <col min="2" max="2" width="35.75390625" style="0" customWidth="1"/>
    <col min="3" max="3" width="12.375" style="0" customWidth="1"/>
    <col min="4" max="4" width="12.875" style="0" customWidth="1"/>
    <col min="5" max="5" width="11.375" style="0" customWidth="1"/>
    <col min="6" max="6" width="8.125" style="0" customWidth="1"/>
  </cols>
  <sheetData>
    <row r="1" ht="12.75">
      <c r="D1" t="s">
        <v>15</v>
      </c>
    </row>
    <row r="2" spans="4:6" ht="12.75">
      <c r="D2" s="188" t="s">
        <v>126</v>
      </c>
      <c r="E2" s="188"/>
      <c r="F2" s="188"/>
    </row>
    <row r="3" spans="4:6" ht="12.75">
      <c r="D3" s="188" t="s">
        <v>125</v>
      </c>
      <c r="E3" s="188"/>
      <c r="F3" s="188"/>
    </row>
    <row r="5" spans="1:6" ht="15.75">
      <c r="A5" s="189" t="s">
        <v>122</v>
      </c>
      <c r="B5" s="189"/>
      <c r="C5" s="189"/>
      <c r="D5" s="189"/>
      <c r="E5" s="189"/>
      <c r="F5" s="189"/>
    </row>
    <row r="6" spans="1:6" ht="15.75">
      <c r="A6" s="189" t="s">
        <v>123</v>
      </c>
      <c r="B6" s="189"/>
      <c r="C6" s="189"/>
      <c r="D6" s="189"/>
      <c r="E6" s="189"/>
      <c r="F6" s="189"/>
    </row>
    <row r="7" spans="2:4" ht="12.75">
      <c r="B7" s="190"/>
      <c r="C7" s="190"/>
      <c r="D7" s="190"/>
    </row>
    <row r="8" spans="2:4" ht="15">
      <c r="B8" s="187" t="s">
        <v>14</v>
      </c>
      <c r="C8" s="187"/>
      <c r="D8" s="187"/>
    </row>
    <row r="9" ht="13.5" thickBot="1"/>
    <row r="10" spans="1:6" ht="12.75">
      <c r="A10" s="4" t="s">
        <v>0</v>
      </c>
      <c r="B10" s="5" t="s">
        <v>3</v>
      </c>
      <c r="C10" s="4" t="s">
        <v>4</v>
      </c>
      <c r="D10" s="6" t="s">
        <v>6</v>
      </c>
      <c r="E10" s="4" t="s">
        <v>7</v>
      </c>
      <c r="F10" s="23" t="s">
        <v>8</v>
      </c>
    </row>
    <row r="11" spans="1:6" ht="12.75">
      <c r="A11" s="7" t="s">
        <v>1</v>
      </c>
      <c r="B11" s="8"/>
      <c r="C11" s="7" t="s">
        <v>5</v>
      </c>
      <c r="D11" s="8" t="s">
        <v>93</v>
      </c>
      <c r="E11" s="7" t="s">
        <v>94</v>
      </c>
      <c r="F11" s="24">
        <v>0.2111111111111111</v>
      </c>
    </row>
    <row r="12" spans="1:6" ht="13.5" thickBot="1">
      <c r="A12" s="9" t="s">
        <v>2</v>
      </c>
      <c r="B12" s="10"/>
      <c r="C12" s="9" t="s">
        <v>88</v>
      </c>
      <c r="D12" s="10"/>
      <c r="E12" s="9"/>
      <c r="F12" s="9"/>
    </row>
    <row r="13" spans="1:6" ht="13.5" thickBot="1">
      <c r="A13" s="2">
        <v>1</v>
      </c>
      <c r="B13" s="3">
        <v>2</v>
      </c>
      <c r="C13" s="2">
        <v>3</v>
      </c>
      <c r="D13" s="3">
        <v>4</v>
      </c>
      <c r="E13" s="2">
        <v>5</v>
      </c>
      <c r="F13" s="2">
        <v>6</v>
      </c>
    </row>
    <row r="14" spans="1:6" ht="12.75">
      <c r="A14" s="18">
        <v>600</v>
      </c>
      <c r="B14" s="19" t="s">
        <v>9</v>
      </c>
      <c r="C14" s="34">
        <f>SUM(C16,C60)</f>
        <v>2395427</v>
      </c>
      <c r="D14" s="34">
        <f>SUM(D16,D60)</f>
        <v>2180894</v>
      </c>
      <c r="E14" s="34">
        <f>SUM(E16,E60)</f>
        <v>1990455.6400000001</v>
      </c>
      <c r="F14" s="132">
        <f>(E14/D14)*100</f>
        <v>91.2678763846386</v>
      </c>
    </row>
    <row r="15" spans="1:6" ht="12.75">
      <c r="A15" s="15">
        <v>60014</v>
      </c>
      <c r="B15" s="13" t="s">
        <v>10</v>
      </c>
      <c r="C15" s="35"/>
      <c r="D15" s="14"/>
      <c r="E15" s="35"/>
      <c r="F15" s="133"/>
    </row>
    <row r="16" spans="1:6" ht="12.75">
      <c r="A16" s="15">
        <v>6050</v>
      </c>
      <c r="B16" s="13" t="s">
        <v>11</v>
      </c>
      <c r="C16" s="36">
        <f>SUM(C58,C56,C54,C50,C46,C44,C34,C31,C28,C23,C17,C20,)</f>
        <v>1946200</v>
      </c>
      <c r="D16" s="36">
        <f>SUM(D17,D20,D23,D28,D31,D34,D44,D46,D50,D54,D56,D58)</f>
        <v>1740134</v>
      </c>
      <c r="E16" s="36">
        <f>SUM(E20,E17,E23,E28,E31,E34,E44,E46,E50,E54,E56,E58)</f>
        <v>1549696.25</v>
      </c>
      <c r="F16" s="134">
        <f>(E16/D16)*100</f>
        <v>89.05614452680081</v>
      </c>
    </row>
    <row r="17" spans="1:6" ht="12.75">
      <c r="A17" s="16"/>
      <c r="B17" s="31" t="s">
        <v>26</v>
      </c>
      <c r="C17" s="40">
        <v>420000</v>
      </c>
      <c r="D17" s="46">
        <v>420000</v>
      </c>
      <c r="E17" s="38">
        <v>404459.52</v>
      </c>
      <c r="F17" s="173">
        <f>(E17/D17)*100</f>
        <v>96.29988571428572</v>
      </c>
    </row>
    <row r="18" spans="1:6" ht="12.75">
      <c r="A18" s="16"/>
      <c r="B18" s="25" t="s">
        <v>27</v>
      </c>
      <c r="C18" s="37"/>
      <c r="D18" s="45"/>
      <c r="E18" s="11"/>
      <c r="F18" s="174"/>
    </row>
    <row r="19" spans="1:6" ht="12.75">
      <c r="A19" s="16"/>
      <c r="B19" s="25" t="s">
        <v>42</v>
      </c>
      <c r="C19" s="37"/>
      <c r="D19" s="12"/>
      <c r="E19" s="11"/>
      <c r="F19" s="174"/>
    </row>
    <row r="20" spans="1:6" ht="12.75">
      <c r="A20" s="16"/>
      <c r="B20" s="153" t="s">
        <v>54</v>
      </c>
      <c r="C20" s="67">
        <v>20000</v>
      </c>
      <c r="D20" s="67">
        <v>20000</v>
      </c>
      <c r="E20" s="64">
        <v>19520</v>
      </c>
      <c r="F20" s="174">
        <f>(E20/D20)*100</f>
        <v>97.6</v>
      </c>
    </row>
    <row r="21" spans="1:6" ht="12.75">
      <c r="A21" s="16"/>
      <c r="B21" s="153" t="s">
        <v>55</v>
      </c>
      <c r="C21" s="58"/>
      <c r="D21" s="58"/>
      <c r="E21" s="58"/>
      <c r="F21" s="58"/>
    </row>
    <row r="22" spans="1:6" ht="12.75">
      <c r="A22" s="16"/>
      <c r="B22" s="153" t="s">
        <v>56</v>
      </c>
      <c r="C22" s="58"/>
      <c r="D22" s="58"/>
      <c r="E22" s="58"/>
      <c r="F22" s="58"/>
    </row>
    <row r="23" spans="1:6" ht="12.75">
      <c r="A23" s="59"/>
      <c r="B23" s="11" t="s">
        <v>57</v>
      </c>
      <c r="C23" s="37">
        <v>140000</v>
      </c>
      <c r="D23" s="37">
        <v>140000</v>
      </c>
      <c r="E23" s="37">
        <v>127490</v>
      </c>
      <c r="F23" s="174">
        <f>(E23/D23)*100</f>
        <v>91.06428571428572</v>
      </c>
    </row>
    <row r="24" spans="1:6" ht="12.75">
      <c r="A24" s="59"/>
      <c r="B24" s="11" t="s">
        <v>79</v>
      </c>
      <c r="C24" s="37"/>
      <c r="D24" s="71"/>
      <c r="E24" s="37" t="s">
        <v>124</v>
      </c>
      <c r="F24" s="58"/>
    </row>
    <row r="25" spans="1:6" ht="12.75">
      <c r="A25" s="59"/>
      <c r="B25" s="11" t="s">
        <v>58</v>
      </c>
      <c r="C25" s="37"/>
      <c r="D25" s="71"/>
      <c r="E25" s="70">
        <v>19520</v>
      </c>
      <c r="F25" s="58"/>
    </row>
    <row r="26" spans="1:6" ht="12.75">
      <c r="A26" s="59"/>
      <c r="B26" s="11" t="s">
        <v>59</v>
      </c>
      <c r="C26" s="37"/>
      <c r="D26" s="71"/>
      <c r="E26" s="70" t="s">
        <v>95</v>
      </c>
      <c r="F26" s="58"/>
    </row>
    <row r="27" spans="1:6" ht="12.75">
      <c r="A27" s="59"/>
      <c r="B27" s="61" t="s">
        <v>60</v>
      </c>
      <c r="C27" s="37"/>
      <c r="D27" s="11"/>
      <c r="E27" s="37"/>
      <c r="F27" s="58"/>
    </row>
    <row r="28" spans="1:6" ht="12.75">
      <c r="A28" s="16"/>
      <c r="B28" s="11" t="s">
        <v>51</v>
      </c>
      <c r="C28" s="37">
        <v>10000</v>
      </c>
      <c r="D28" s="37">
        <v>200000</v>
      </c>
      <c r="E28" s="37">
        <v>184799.97</v>
      </c>
      <c r="F28" s="174">
        <f>(E28/D28)*100</f>
        <v>92.399985</v>
      </c>
    </row>
    <row r="29" spans="1:6" ht="12.75">
      <c r="A29" s="16"/>
      <c r="B29" s="11" t="s">
        <v>52</v>
      </c>
      <c r="C29" s="37"/>
      <c r="D29" s="37"/>
      <c r="E29" s="37"/>
      <c r="F29" s="174"/>
    </row>
    <row r="30" spans="1:6" ht="12.75">
      <c r="A30" s="16"/>
      <c r="B30" s="11" t="s">
        <v>53</v>
      </c>
      <c r="C30" s="37"/>
      <c r="D30" s="37"/>
      <c r="E30" s="37"/>
      <c r="F30" s="174"/>
    </row>
    <row r="31" spans="1:6" ht="12.75">
      <c r="A31" s="16"/>
      <c r="B31" s="58" t="s">
        <v>25</v>
      </c>
      <c r="C31" s="37">
        <v>220000</v>
      </c>
      <c r="D31" s="37">
        <v>40000</v>
      </c>
      <c r="E31" s="37">
        <v>40000</v>
      </c>
      <c r="F31" s="174">
        <v>0</v>
      </c>
    </row>
    <row r="32" spans="1:6" ht="12.75">
      <c r="A32" s="16"/>
      <c r="B32" s="61" t="s">
        <v>61</v>
      </c>
      <c r="C32" s="37"/>
      <c r="D32" s="37"/>
      <c r="E32" s="50"/>
      <c r="F32" s="58"/>
    </row>
    <row r="33" spans="1:6" ht="12.75">
      <c r="A33" s="16"/>
      <c r="B33" s="58" t="s">
        <v>62</v>
      </c>
      <c r="C33" s="37"/>
      <c r="D33" s="37"/>
      <c r="E33" s="11"/>
      <c r="F33" s="58"/>
    </row>
    <row r="34" spans="1:6" ht="12.75">
      <c r="A34" s="16"/>
      <c r="B34" s="58" t="s">
        <v>65</v>
      </c>
      <c r="C34" s="37">
        <v>250000</v>
      </c>
      <c r="D34" s="37">
        <v>250000</v>
      </c>
      <c r="E34" s="37">
        <v>180364.25</v>
      </c>
      <c r="F34" s="174">
        <f>(E34/D34)*100</f>
        <v>72.1457</v>
      </c>
    </row>
    <row r="35" spans="1:6" ht="12.75">
      <c r="A35" s="16"/>
      <c r="B35" s="58" t="s">
        <v>63</v>
      </c>
      <c r="C35" s="37"/>
      <c r="D35" s="37"/>
      <c r="E35" s="71" t="s">
        <v>124</v>
      </c>
      <c r="F35" s="58"/>
    </row>
    <row r="36" spans="1:6" ht="12.75">
      <c r="A36" s="16"/>
      <c r="B36" s="62" t="s">
        <v>66</v>
      </c>
      <c r="C36" s="37"/>
      <c r="D36" s="45"/>
      <c r="E36" s="70">
        <v>35990</v>
      </c>
      <c r="F36" s="137"/>
    </row>
    <row r="37" spans="1:6" ht="12.75">
      <c r="A37" s="16"/>
      <c r="B37" s="62" t="s">
        <v>67</v>
      </c>
      <c r="C37" s="37"/>
      <c r="D37" s="45"/>
      <c r="E37" s="70" t="s">
        <v>95</v>
      </c>
      <c r="F37" s="137"/>
    </row>
    <row r="38" spans="1:6" ht="12.75">
      <c r="A38" s="16"/>
      <c r="B38" s="62" t="s">
        <v>68</v>
      </c>
      <c r="C38" s="37"/>
      <c r="D38" s="45"/>
      <c r="E38" s="11"/>
      <c r="F38" s="137"/>
    </row>
    <row r="39" spans="1:6" ht="12.75">
      <c r="A39" s="16"/>
      <c r="B39" s="62" t="s">
        <v>69</v>
      </c>
      <c r="C39" s="37"/>
      <c r="D39" s="45"/>
      <c r="E39" s="11"/>
      <c r="F39" s="137"/>
    </row>
    <row r="40" spans="1:6" ht="12.75">
      <c r="A40" s="16"/>
      <c r="B40" s="62" t="s">
        <v>64</v>
      </c>
      <c r="C40" s="37"/>
      <c r="D40" s="45"/>
      <c r="E40" s="11"/>
      <c r="F40" s="137"/>
    </row>
    <row r="41" spans="1:6" ht="12.75">
      <c r="A41" s="16"/>
      <c r="B41" s="62" t="s">
        <v>72</v>
      </c>
      <c r="C41" s="37"/>
      <c r="D41" s="45"/>
      <c r="E41" s="11"/>
      <c r="F41" s="137"/>
    </row>
    <row r="42" spans="1:6" ht="12.75">
      <c r="A42" s="16"/>
      <c r="B42" s="62" t="s">
        <v>71</v>
      </c>
      <c r="C42" s="37"/>
      <c r="D42" s="45"/>
      <c r="E42" s="11"/>
      <c r="F42" s="137"/>
    </row>
    <row r="43" spans="1:6" ht="12.75">
      <c r="A43" s="16"/>
      <c r="B43" s="122" t="s">
        <v>70</v>
      </c>
      <c r="C43" s="37"/>
      <c r="D43" s="45"/>
      <c r="E43" s="11"/>
      <c r="F43" s="137"/>
    </row>
    <row r="44" spans="1:6" ht="12.75">
      <c r="A44" s="16"/>
      <c r="B44" s="58" t="s">
        <v>73</v>
      </c>
      <c r="C44" s="37">
        <v>10000</v>
      </c>
      <c r="D44" s="37">
        <v>10000</v>
      </c>
      <c r="E44" s="11">
        <v>0</v>
      </c>
      <c r="F44" s="174">
        <f>(E44/D44)*100</f>
        <v>0</v>
      </c>
    </row>
    <row r="45" spans="1:6" ht="12.75">
      <c r="A45" s="16"/>
      <c r="B45" s="58" t="s">
        <v>74</v>
      </c>
      <c r="C45" s="37"/>
      <c r="D45" s="37"/>
      <c r="E45" s="11"/>
      <c r="F45" s="58"/>
    </row>
    <row r="46" spans="1:6" ht="12.75">
      <c r="A46" s="16"/>
      <c r="B46" s="11" t="s">
        <v>75</v>
      </c>
      <c r="C46" s="37">
        <v>20000</v>
      </c>
      <c r="D46" s="37">
        <v>20000</v>
      </c>
      <c r="E46" s="37">
        <v>7930</v>
      </c>
      <c r="F46" s="174">
        <f>(E46/D46)*100</f>
        <v>39.65</v>
      </c>
    </row>
    <row r="47" spans="1:6" ht="12.75">
      <c r="A47" s="16"/>
      <c r="B47" s="11" t="s">
        <v>76</v>
      </c>
      <c r="C47" s="37"/>
      <c r="D47" s="11"/>
      <c r="E47" s="11"/>
      <c r="F47" s="174"/>
    </row>
    <row r="48" spans="1:6" ht="12.75">
      <c r="A48" s="16"/>
      <c r="B48" s="11" t="s">
        <v>78</v>
      </c>
      <c r="C48" s="37"/>
      <c r="D48" s="11"/>
      <c r="E48" s="11"/>
      <c r="F48" s="174"/>
    </row>
    <row r="49" spans="1:6" ht="12.75">
      <c r="A49" s="16"/>
      <c r="B49" s="11" t="s">
        <v>77</v>
      </c>
      <c r="C49" s="37"/>
      <c r="D49" s="11"/>
      <c r="E49" s="11"/>
      <c r="F49" s="174"/>
    </row>
    <row r="50" spans="1:6" ht="12.75">
      <c r="A50" s="16"/>
      <c r="B50" s="11" t="s">
        <v>80</v>
      </c>
      <c r="C50" s="37">
        <v>801200</v>
      </c>
      <c r="D50" s="37">
        <v>571294</v>
      </c>
      <c r="E50" s="37">
        <v>571292.68</v>
      </c>
      <c r="F50" s="174">
        <f>(E50/D50)*100</f>
        <v>99.9997689455867</v>
      </c>
    </row>
    <row r="51" spans="1:6" ht="12.75">
      <c r="A51" s="16"/>
      <c r="B51" s="11" t="s">
        <v>81</v>
      </c>
      <c r="C51" s="37"/>
      <c r="D51" s="11"/>
      <c r="E51" s="11"/>
      <c r="F51" s="174"/>
    </row>
    <row r="52" spans="1:6" ht="12.75">
      <c r="A52" s="16"/>
      <c r="B52" s="11" t="s">
        <v>82</v>
      </c>
      <c r="C52" s="37"/>
      <c r="D52" s="11"/>
      <c r="E52" s="11"/>
      <c r="F52" s="174"/>
    </row>
    <row r="53" spans="1:6" ht="12.75">
      <c r="A53" s="16"/>
      <c r="B53" s="11" t="s">
        <v>83</v>
      </c>
      <c r="C53" s="37"/>
      <c r="D53" s="11"/>
      <c r="E53" s="11"/>
      <c r="F53" s="174"/>
    </row>
    <row r="54" spans="1:6" ht="12.75">
      <c r="A54" s="16"/>
      <c r="B54" s="11" t="s">
        <v>84</v>
      </c>
      <c r="C54" s="37">
        <v>35000</v>
      </c>
      <c r="D54" s="37">
        <v>35000</v>
      </c>
      <c r="E54" s="11">
        <v>0</v>
      </c>
      <c r="F54" s="174">
        <f>(E54/D54)*100</f>
        <v>0</v>
      </c>
    </row>
    <row r="55" spans="1:6" ht="12.75">
      <c r="A55" s="16"/>
      <c r="B55" s="11" t="s">
        <v>85</v>
      </c>
      <c r="C55" s="37"/>
      <c r="D55" s="11"/>
      <c r="E55" s="11"/>
      <c r="F55" s="174"/>
    </row>
    <row r="56" spans="1:6" ht="12.75">
      <c r="A56" s="59"/>
      <c r="B56" s="11" t="s">
        <v>86</v>
      </c>
      <c r="C56" s="37">
        <v>20000</v>
      </c>
      <c r="D56" s="37">
        <v>20000</v>
      </c>
      <c r="E56" s="11">
        <v>0</v>
      </c>
      <c r="F56" s="174">
        <f>(E56/D56)*100</f>
        <v>0</v>
      </c>
    </row>
    <row r="57" spans="1:6" ht="12.75">
      <c r="A57" s="59"/>
      <c r="B57" s="11" t="s">
        <v>87</v>
      </c>
      <c r="C57" s="37"/>
      <c r="D57" s="37"/>
      <c r="E57" s="11"/>
      <c r="F57" s="174"/>
    </row>
    <row r="58" spans="1:6" ht="12.75">
      <c r="A58" s="59"/>
      <c r="B58" s="11" t="s">
        <v>127</v>
      </c>
      <c r="C58" s="37"/>
      <c r="D58" s="37">
        <v>13840</v>
      </c>
      <c r="E58" s="37">
        <v>13839.83</v>
      </c>
      <c r="F58" s="175">
        <f>(E58/D58)*100</f>
        <v>99.99877167630058</v>
      </c>
    </row>
    <row r="59" spans="1:6" ht="12.75">
      <c r="A59" s="16"/>
      <c r="B59" s="11" t="s">
        <v>128</v>
      </c>
      <c r="C59" s="37"/>
      <c r="D59" s="11"/>
      <c r="E59" s="11"/>
      <c r="F59" s="174"/>
    </row>
    <row r="60" spans="1:6" ht="12.75">
      <c r="A60" s="15">
        <v>6060</v>
      </c>
      <c r="B60" s="33" t="s">
        <v>12</v>
      </c>
      <c r="C60" s="41">
        <f>SUM(C61:C65)</f>
        <v>449227</v>
      </c>
      <c r="D60" s="41">
        <f>SUM(D65,D64,D61)</f>
        <v>440760</v>
      </c>
      <c r="E60" s="118">
        <f>SUM(E61:E65)</f>
        <v>440759.39</v>
      </c>
      <c r="F60" s="176">
        <f>(E60/D60)*100</f>
        <v>99.99986160268627</v>
      </c>
    </row>
    <row r="61" spans="1:6" ht="12.75">
      <c r="A61" s="16"/>
      <c r="B61" s="150" t="s">
        <v>129</v>
      </c>
      <c r="C61" s="38">
        <v>440760</v>
      </c>
      <c r="D61" s="38">
        <v>429119</v>
      </c>
      <c r="E61" s="154">
        <v>429118.53</v>
      </c>
      <c r="F61" s="159">
        <f>(E61/D61*100)</f>
        <v>99.99989047327199</v>
      </c>
    </row>
    <row r="62" spans="1:6" ht="12.75">
      <c r="A62" s="16"/>
      <c r="B62" s="11" t="s">
        <v>130</v>
      </c>
      <c r="C62" s="37"/>
      <c r="D62" s="11"/>
      <c r="E62" s="37"/>
      <c r="F62" s="134"/>
    </row>
    <row r="63" spans="1:6" ht="12.75">
      <c r="A63" s="16"/>
      <c r="B63" s="11" t="s">
        <v>96</v>
      </c>
      <c r="C63" s="37">
        <v>8467</v>
      </c>
      <c r="D63" s="11"/>
      <c r="E63" s="37"/>
      <c r="F63" s="137"/>
    </row>
    <row r="64" spans="1:6" ht="12.75">
      <c r="A64" s="16"/>
      <c r="B64" s="11" t="s">
        <v>97</v>
      </c>
      <c r="C64" s="37"/>
      <c r="D64" s="37">
        <v>6909</v>
      </c>
      <c r="E64" s="37">
        <v>6908.86</v>
      </c>
      <c r="F64" s="157">
        <f>(E64/D64*100)</f>
        <v>99.99797365754813</v>
      </c>
    </row>
    <row r="65" spans="1:6" ht="11.25" customHeight="1" thickBot="1">
      <c r="A65" s="16"/>
      <c r="B65" s="68" t="s">
        <v>98</v>
      </c>
      <c r="C65" s="42"/>
      <c r="D65" s="42">
        <v>4732</v>
      </c>
      <c r="E65" s="120">
        <v>4732</v>
      </c>
      <c r="F65" s="157">
        <f>(E65/D65*100)</f>
        <v>100</v>
      </c>
    </row>
    <row r="66" spans="1:6" ht="11.25" customHeight="1">
      <c r="A66" s="18">
        <v>750</v>
      </c>
      <c r="B66" s="49" t="s">
        <v>16</v>
      </c>
      <c r="C66" s="34">
        <f>SUM(C71,C68)</f>
        <v>46500</v>
      </c>
      <c r="D66" s="34">
        <f>SUM(D71,D68)</f>
        <v>50500</v>
      </c>
      <c r="E66" s="73">
        <f>SUM(E71,E68)</f>
        <v>49808</v>
      </c>
      <c r="F66" s="158">
        <f>(E66/D66)*100</f>
        <v>98.62970297029703</v>
      </c>
    </row>
    <row r="67" spans="1:6" ht="11.25" customHeight="1">
      <c r="A67" s="15">
        <v>75020</v>
      </c>
      <c r="B67" s="33" t="s">
        <v>17</v>
      </c>
      <c r="C67" s="11"/>
      <c r="D67" s="37"/>
      <c r="E67" s="25"/>
      <c r="F67" s="136"/>
    </row>
    <row r="68" spans="1:6" ht="11.25" customHeight="1">
      <c r="A68" s="1">
        <v>6060</v>
      </c>
      <c r="B68" s="33" t="s">
        <v>12</v>
      </c>
      <c r="C68" s="43">
        <v>4500</v>
      </c>
      <c r="D68" s="43">
        <v>8500</v>
      </c>
      <c r="E68" s="74">
        <v>7808</v>
      </c>
      <c r="F68" s="157">
        <f>(E68/D68*100)</f>
        <v>91.85882352941177</v>
      </c>
    </row>
    <row r="69" spans="1:6" ht="11.25" customHeight="1">
      <c r="A69" s="27"/>
      <c r="B69" s="150" t="s">
        <v>49</v>
      </c>
      <c r="C69" s="38"/>
      <c r="D69" s="147"/>
      <c r="E69" s="152"/>
      <c r="F69" s="135"/>
    </row>
    <row r="70" spans="1:6" ht="11.25" customHeight="1">
      <c r="A70" s="27"/>
      <c r="B70" s="11" t="s">
        <v>50</v>
      </c>
      <c r="C70" s="37"/>
      <c r="D70" s="51"/>
      <c r="E70" s="75"/>
      <c r="F70" s="136"/>
    </row>
    <row r="71" spans="1:6" ht="11.25" customHeight="1">
      <c r="A71" s="1">
        <v>6639</v>
      </c>
      <c r="B71" s="33" t="s">
        <v>11</v>
      </c>
      <c r="C71" s="41">
        <v>42000</v>
      </c>
      <c r="D71" s="36">
        <v>42000</v>
      </c>
      <c r="E71" s="75">
        <v>42000</v>
      </c>
      <c r="F71" s="157">
        <f>(E71/D71*100)</f>
        <v>100</v>
      </c>
    </row>
    <row r="72" spans="1:6" ht="11.25" customHeight="1">
      <c r="A72" s="27"/>
      <c r="B72" s="150" t="s">
        <v>28</v>
      </c>
      <c r="C72" s="156"/>
      <c r="D72" s="147"/>
      <c r="E72" s="152"/>
      <c r="F72" s="135"/>
    </row>
    <row r="73" spans="1:6" ht="11.25" customHeight="1">
      <c r="A73" s="27"/>
      <c r="B73" s="11" t="s">
        <v>29</v>
      </c>
      <c r="C73" s="32"/>
      <c r="D73" s="32"/>
      <c r="E73" s="75"/>
      <c r="F73" s="136"/>
    </row>
    <row r="74" spans="1:6" ht="11.25" customHeight="1">
      <c r="A74" s="27"/>
      <c r="B74" s="11" t="s">
        <v>30</v>
      </c>
      <c r="C74" s="32"/>
      <c r="D74" s="32"/>
      <c r="E74" s="75"/>
      <c r="F74" s="138"/>
    </row>
    <row r="75" spans="1:6" ht="11.25" customHeight="1">
      <c r="A75" s="27"/>
      <c r="B75" s="11" t="s">
        <v>31</v>
      </c>
      <c r="C75" s="32"/>
      <c r="D75" s="32"/>
      <c r="E75" s="75"/>
      <c r="F75" s="138"/>
    </row>
    <row r="76" spans="1:6" ht="11.25" customHeight="1">
      <c r="A76" s="27"/>
      <c r="B76" s="11" t="s">
        <v>32</v>
      </c>
      <c r="C76" s="32"/>
      <c r="D76" s="32"/>
      <c r="E76" s="75"/>
      <c r="F76" s="136"/>
    </row>
    <row r="77" spans="1:7" ht="11.25" customHeight="1" thickBot="1">
      <c r="A77" s="17"/>
      <c r="B77" s="20" t="s">
        <v>33</v>
      </c>
      <c r="C77" s="20"/>
      <c r="D77" s="20"/>
      <c r="E77" s="76"/>
      <c r="F77" s="139"/>
      <c r="G77" s="55"/>
    </row>
    <row r="78" spans="1:6" ht="11.25" customHeight="1">
      <c r="A78" s="4">
        <v>754</v>
      </c>
      <c r="B78" s="49" t="s">
        <v>40</v>
      </c>
      <c r="C78" s="34">
        <f>SUM(C83,C79)</f>
        <v>0</v>
      </c>
      <c r="D78" s="69">
        <f>SUM(D83,D81)</f>
        <v>59190</v>
      </c>
      <c r="E78" s="73">
        <f>SUM(E81,E83)</f>
        <v>59190</v>
      </c>
      <c r="F78" s="134">
        <f>(E78/D78)*100</f>
        <v>100</v>
      </c>
    </row>
    <row r="79" spans="1:6" ht="11.25" customHeight="1">
      <c r="A79" s="7"/>
      <c r="B79" s="52" t="s">
        <v>41</v>
      </c>
      <c r="C79" s="54"/>
      <c r="D79" s="53"/>
      <c r="E79" s="77"/>
      <c r="F79" s="136"/>
    </row>
    <row r="80" spans="1:6" ht="11.25" customHeight="1">
      <c r="A80" s="26">
        <v>75411</v>
      </c>
      <c r="B80" s="33" t="s">
        <v>38</v>
      </c>
      <c r="C80" s="37"/>
      <c r="D80" s="48"/>
      <c r="E80" s="75"/>
      <c r="F80" s="140"/>
    </row>
    <row r="81" spans="1:6" ht="11.25" customHeight="1">
      <c r="A81" s="26">
        <v>6050</v>
      </c>
      <c r="B81" s="33" t="s">
        <v>11</v>
      </c>
      <c r="C81" s="37"/>
      <c r="D81" s="48">
        <v>50000</v>
      </c>
      <c r="E81" s="75">
        <v>50000</v>
      </c>
      <c r="F81" s="157">
        <f>(E81/D81*100)</f>
        <v>100</v>
      </c>
    </row>
    <row r="82" spans="1:6" ht="11.25" customHeight="1">
      <c r="A82" s="26"/>
      <c r="B82" s="160" t="s">
        <v>99</v>
      </c>
      <c r="C82" s="38"/>
      <c r="D82" s="161"/>
      <c r="E82" s="152"/>
      <c r="F82" s="149"/>
    </row>
    <row r="83" spans="1:6" ht="11.25" customHeight="1">
      <c r="A83" s="26">
        <v>6060</v>
      </c>
      <c r="B83" s="33" t="s">
        <v>39</v>
      </c>
      <c r="C83" s="51"/>
      <c r="D83" s="47">
        <v>9190</v>
      </c>
      <c r="E83" s="99">
        <v>9190</v>
      </c>
      <c r="F83" s="157">
        <f>(E83/D83*100)</f>
        <v>100</v>
      </c>
    </row>
    <row r="84" spans="1:6" ht="11.25" customHeight="1">
      <c r="A84" s="61"/>
      <c r="B84" s="160" t="s">
        <v>89</v>
      </c>
      <c r="C84" s="162"/>
      <c r="D84" s="163"/>
      <c r="E84" s="164"/>
      <c r="F84" s="165"/>
    </row>
    <row r="85" spans="1:6" ht="11.25" customHeight="1" thickBot="1">
      <c r="A85" s="78"/>
      <c r="B85" s="79" t="s">
        <v>90</v>
      </c>
      <c r="C85" s="65"/>
      <c r="D85" s="66"/>
      <c r="E85" s="80"/>
      <c r="F85" s="142"/>
    </row>
    <row r="86" spans="1:6" ht="11.25" customHeight="1">
      <c r="A86" s="7">
        <v>801</v>
      </c>
      <c r="B86" s="7" t="s">
        <v>37</v>
      </c>
      <c r="C86" s="54">
        <f>SUM(C90)</f>
        <v>0</v>
      </c>
      <c r="D86" s="54">
        <f>SUM(D90)</f>
        <v>43326</v>
      </c>
      <c r="E86" s="77">
        <f>SUM(E90)</f>
        <v>43325.52</v>
      </c>
      <c r="F86" s="132">
        <f>(E86/D86)*100</f>
        <v>99.99889212020496</v>
      </c>
    </row>
    <row r="87" spans="1:6" ht="11.25" customHeight="1">
      <c r="A87" s="15">
        <v>80140</v>
      </c>
      <c r="B87" s="13" t="s">
        <v>46</v>
      </c>
      <c r="C87" s="37"/>
      <c r="D87" s="48"/>
      <c r="E87" s="98"/>
      <c r="F87" s="134"/>
    </row>
    <row r="88" spans="1:6" ht="11.25" customHeight="1">
      <c r="A88" s="15"/>
      <c r="B88" s="13" t="s">
        <v>47</v>
      </c>
      <c r="C88" s="37"/>
      <c r="D88" s="48"/>
      <c r="E88" s="98"/>
      <c r="F88" s="134"/>
    </row>
    <row r="89" spans="1:6" ht="11.25" customHeight="1">
      <c r="A89" s="15"/>
      <c r="B89" s="13" t="s">
        <v>48</v>
      </c>
      <c r="C89" s="37"/>
      <c r="D89" s="48"/>
      <c r="E89" s="98"/>
      <c r="F89" s="134"/>
    </row>
    <row r="90" spans="1:6" ht="11.25" customHeight="1">
      <c r="A90" s="1">
        <v>6060</v>
      </c>
      <c r="B90" s="13" t="s">
        <v>12</v>
      </c>
      <c r="C90" s="37"/>
      <c r="D90" s="47">
        <f>SUM(D93,D91)</f>
        <v>43326</v>
      </c>
      <c r="E90" s="99">
        <f>SUM(E91,E93)</f>
        <v>43325.52</v>
      </c>
      <c r="F90" s="172">
        <f>(E90/D90)*100</f>
        <v>99.99889212020496</v>
      </c>
    </row>
    <row r="91" spans="1:6" ht="11.25" customHeight="1">
      <c r="A91" s="27"/>
      <c r="B91" s="150" t="s">
        <v>91</v>
      </c>
      <c r="C91" s="38"/>
      <c r="D91" s="168">
        <v>33326</v>
      </c>
      <c r="E91" s="169">
        <v>33325.52</v>
      </c>
      <c r="F91" s="177">
        <f>(E91/D91)*100</f>
        <v>99.99855968313028</v>
      </c>
    </row>
    <row r="92" spans="1:6" ht="11.25" customHeight="1">
      <c r="A92" s="27"/>
      <c r="B92" s="11" t="s">
        <v>92</v>
      </c>
      <c r="C92" s="37"/>
      <c r="D92" s="81"/>
      <c r="E92" s="122"/>
      <c r="F92" s="134"/>
    </row>
    <row r="93" spans="1:6" ht="11.25" customHeight="1">
      <c r="A93" s="27"/>
      <c r="B93" s="11" t="s">
        <v>100</v>
      </c>
      <c r="C93" s="37"/>
      <c r="D93" s="81">
        <v>10000</v>
      </c>
      <c r="E93" s="121">
        <v>10000</v>
      </c>
      <c r="F93" s="134"/>
    </row>
    <row r="94" spans="1:6" ht="11.25" customHeight="1" thickBot="1">
      <c r="A94" s="27"/>
      <c r="B94" s="11" t="s">
        <v>101</v>
      </c>
      <c r="C94" s="37"/>
      <c r="D94" s="47"/>
      <c r="E94" s="123" t="s">
        <v>95</v>
      </c>
      <c r="F94" s="134"/>
    </row>
    <row r="95" spans="1:6" ht="11.25" customHeight="1">
      <c r="A95" s="4">
        <v>851</v>
      </c>
      <c r="B95" s="4" t="s">
        <v>18</v>
      </c>
      <c r="C95" s="34">
        <f>SUM(C108,C96)</f>
        <v>296927</v>
      </c>
      <c r="D95" s="34">
        <f>SUM(D108,D96)</f>
        <v>316389</v>
      </c>
      <c r="E95" s="73">
        <f>SUM(E108,E96)</f>
        <v>298196.52</v>
      </c>
      <c r="F95" s="132">
        <f>(E95/D95)*100</f>
        <v>94.24996444250591</v>
      </c>
    </row>
    <row r="96" spans="1:6" ht="11.25" customHeight="1">
      <c r="A96" s="1">
        <v>85141</v>
      </c>
      <c r="B96" s="26" t="s">
        <v>34</v>
      </c>
      <c r="C96" s="41">
        <f>SUM(C101,C97)</f>
        <v>18192</v>
      </c>
      <c r="D96" s="82">
        <f>SUM(D97,D101)</f>
        <v>223192</v>
      </c>
      <c r="E96" s="118">
        <f>SUM(E101,E97)</f>
        <v>205000</v>
      </c>
      <c r="F96" s="172">
        <f>(E96/D96)*100</f>
        <v>91.84917022115488</v>
      </c>
    </row>
    <row r="97" spans="1:6" ht="11.25" customHeight="1">
      <c r="A97" s="1">
        <v>6050</v>
      </c>
      <c r="B97" s="33" t="s">
        <v>11</v>
      </c>
      <c r="C97" s="36">
        <v>18192</v>
      </c>
      <c r="D97" s="36">
        <v>18192</v>
      </c>
      <c r="E97" s="124">
        <v>0</v>
      </c>
      <c r="F97" s="134"/>
    </row>
    <row r="98" spans="1:6" ht="11.25" customHeight="1">
      <c r="A98" s="7"/>
      <c r="B98" s="155" t="s">
        <v>102</v>
      </c>
      <c r="C98" s="166"/>
      <c r="D98" s="166"/>
      <c r="E98" s="167"/>
      <c r="F98" s="149"/>
    </row>
    <row r="99" spans="1:6" ht="11.25" customHeight="1">
      <c r="A99" s="7"/>
      <c r="B99" s="27" t="s">
        <v>35</v>
      </c>
      <c r="C99" s="30"/>
      <c r="D99" s="30"/>
      <c r="E99" s="124"/>
      <c r="F99" s="141"/>
    </row>
    <row r="100" spans="1:6" ht="11.25" customHeight="1">
      <c r="A100" s="7"/>
      <c r="B100" t="s">
        <v>36</v>
      </c>
      <c r="C100" s="30"/>
      <c r="D100" s="30"/>
      <c r="E100" s="124"/>
      <c r="F100" s="141"/>
    </row>
    <row r="101" spans="1:6" ht="11.25" customHeight="1">
      <c r="A101" s="85">
        <v>6220</v>
      </c>
      <c r="B101" s="84" t="s">
        <v>20</v>
      </c>
      <c r="C101" s="54"/>
      <c r="D101" s="41">
        <v>205000</v>
      </c>
      <c r="E101" s="118">
        <v>205000</v>
      </c>
      <c r="F101" s="172">
        <f>(E101/D101)*100</f>
        <v>100</v>
      </c>
    </row>
    <row r="102" spans="1:6" ht="11.25" customHeight="1">
      <c r="A102" s="7"/>
      <c r="B102" s="83" t="s">
        <v>21</v>
      </c>
      <c r="C102" s="30"/>
      <c r="D102" s="30"/>
      <c r="E102" s="124"/>
      <c r="F102" s="143"/>
    </row>
    <row r="103" spans="1:6" ht="12.75">
      <c r="A103" s="7"/>
      <c r="B103" s="84" t="s">
        <v>22</v>
      </c>
      <c r="C103" s="30"/>
      <c r="D103" s="30"/>
      <c r="E103" s="124"/>
      <c r="F103" s="144"/>
    </row>
    <row r="104" spans="1:6" ht="12.75">
      <c r="A104" s="7"/>
      <c r="B104" s="84" t="s">
        <v>23</v>
      </c>
      <c r="C104" s="30"/>
      <c r="D104" s="30"/>
      <c r="E104" s="124"/>
      <c r="F104" s="144"/>
    </row>
    <row r="105" spans="1:6" ht="12.75">
      <c r="A105" s="85"/>
      <c r="B105" s="84" t="s">
        <v>24</v>
      </c>
      <c r="C105" s="30"/>
      <c r="D105" s="30"/>
      <c r="E105" s="124"/>
      <c r="F105" s="145"/>
    </row>
    <row r="106" spans="1:6" ht="12.75">
      <c r="A106" s="85"/>
      <c r="B106" s="170" t="s">
        <v>103</v>
      </c>
      <c r="C106" s="166"/>
      <c r="D106" s="151"/>
      <c r="E106" s="148"/>
      <c r="F106" s="171"/>
    </row>
    <row r="107" spans="1:6" ht="12.75">
      <c r="A107" s="85"/>
      <c r="B107" s="84" t="s">
        <v>45</v>
      </c>
      <c r="C107" s="30"/>
      <c r="D107" s="30"/>
      <c r="E107" s="124"/>
      <c r="F107" s="145"/>
    </row>
    <row r="108" spans="1:6" ht="12.75">
      <c r="A108" s="86">
        <v>85111</v>
      </c>
      <c r="B108" s="26" t="s">
        <v>19</v>
      </c>
      <c r="C108" s="87">
        <f>SUM(C109:C122)</f>
        <v>278735</v>
      </c>
      <c r="D108" s="88">
        <f>SUM(D109)</f>
        <v>93197</v>
      </c>
      <c r="E108" s="126">
        <f>SUM(E109)</f>
        <v>93196.52</v>
      </c>
      <c r="F108" s="172">
        <f>(E108/D108)*100</f>
        <v>99.99948496196231</v>
      </c>
    </row>
    <row r="109" spans="1:6" ht="12.75">
      <c r="A109" s="86">
        <v>6220</v>
      </c>
      <c r="B109" s="26" t="s">
        <v>20</v>
      </c>
      <c r="C109" s="89"/>
      <c r="D109" s="47">
        <f>SUM(D116,D118)</f>
        <v>93197</v>
      </c>
      <c r="E109" s="47">
        <f>SUM(E116,E118)</f>
        <v>93196.52</v>
      </c>
      <c r="F109" s="172">
        <f>(E109/D109)*100</f>
        <v>99.99948496196231</v>
      </c>
    </row>
    <row r="110" spans="1:6" ht="12.75">
      <c r="A110" s="86"/>
      <c r="B110" s="56" t="s">
        <v>21</v>
      </c>
      <c r="C110" s="90"/>
      <c r="D110" s="13"/>
      <c r="E110" s="127"/>
      <c r="F110" s="145"/>
    </row>
    <row r="111" spans="1:6" ht="12.75">
      <c r="A111" s="91"/>
      <c r="B111" s="26" t="s">
        <v>22</v>
      </c>
      <c r="C111" s="90"/>
      <c r="D111" s="13"/>
      <c r="E111" s="127"/>
      <c r="F111" s="145"/>
    </row>
    <row r="112" spans="1:6" ht="12.75">
      <c r="A112" s="91"/>
      <c r="B112" s="26" t="s">
        <v>23</v>
      </c>
      <c r="C112" s="90"/>
      <c r="D112" s="13"/>
      <c r="E112" s="127"/>
      <c r="F112" s="145"/>
    </row>
    <row r="113" spans="1:6" ht="12.75">
      <c r="A113" s="86"/>
      <c r="B113" s="178" t="s">
        <v>24</v>
      </c>
      <c r="C113" s="179"/>
      <c r="D113" s="29"/>
      <c r="E113" s="28"/>
      <c r="F113" s="180"/>
    </row>
    <row r="114" spans="1:6" ht="12.75">
      <c r="A114" s="86"/>
      <c r="B114" s="61" t="s">
        <v>104</v>
      </c>
      <c r="C114" s="93">
        <v>255000</v>
      </c>
      <c r="D114" s="12"/>
      <c r="E114" s="25"/>
      <c r="F114" s="145"/>
    </row>
    <row r="115" spans="1:6" ht="12.75">
      <c r="A115" s="86"/>
      <c r="B115" s="61" t="s">
        <v>43</v>
      </c>
      <c r="C115" s="92"/>
      <c r="D115" s="45"/>
      <c r="E115" s="25"/>
      <c r="F115" s="145"/>
    </row>
    <row r="116" spans="1:6" ht="12.75">
      <c r="A116" s="94"/>
      <c r="B116" s="57" t="s">
        <v>44</v>
      </c>
      <c r="C116" s="60">
        <v>23735</v>
      </c>
      <c r="D116" s="37">
        <v>23735</v>
      </c>
      <c r="E116" s="119">
        <v>23735</v>
      </c>
      <c r="F116" s="172">
        <f>(E116/D116)*100</f>
        <v>100</v>
      </c>
    </row>
    <row r="117" spans="1:6" ht="12.75">
      <c r="A117" s="94"/>
      <c r="B117" s="57" t="s">
        <v>45</v>
      </c>
      <c r="C117" s="60"/>
      <c r="D117" s="45"/>
      <c r="E117" s="119"/>
      <c r="F117" s="145"/>
    </row>
    <row r="118" spans="1:6" ht="12.75">
      <c r="A118" s="94"/>
      <c r="B118" s="57" t="s">
        <v>105</v>
      </c>
      <c r="C118" s="60"/>
      <c r="D118" s="45">
        <v>69462</v>
      </c>
      <c r="E118" s="119">
        <v>69461.52</v>
      </c>
      <c r="F118" s="172">
        <f>(E118/D118)*100</f>
        <v>99.9993089746912</v>
      </c>
    </row>
    <row r="119" spans="1:6" ht="12.75">
      <c r="A119" s="94"/>
      <c r="B119" s="57" t="s">
        <v>106</v>
      </c>
      <c r="C119" s="60"/>
      <c r="D119" s="45"/>
      <c r="E119" s="119"/>
      <c r="F119" s="145"/>
    </row>
    <row r="120" spans="1:6" ht="12.75">
      <c r="A120" s="94"/>
      <c r="B120" s="57" t="s">
        <v>107</v>
      </c>
      <c r="C120" s="60"/>
      <c r="D120" s="95"/>
      <c r="E120" s="119"/>
      <c r="F120" s="145"/>
    </row>
    <row r="121" spans="1:6" ht="12.75">
      <c r="A121" s="94"/>
      <c r="B121" s="57" t="s">
        <v>108</v>
      </c>
      <c r="C121" s="60"/>
      <c r="D121" s="95"/>
      <c r="E121" s="119"/>
      <c r="F121" s="145"/>
    </row>
    <row r="122" spans="1:6" ht="13.5" thickBot="1">
      <c r="A122" s="94"/>
      <c r="B122" s="96" t="s">
        <v>109</v>
      </c>
      <c r="C122" s="63"/>
      <c r="D122" s="72"/>
      <c r="E122" s="68"/>
      <c r="F122" s="146"/>
    </row>
    <row r="123" spans="1:6" ht="12.75">
      <c r="A123" s="4">
        <v>852</v>
      </c>
      <c r="B123" s="97" t="s">
        <v>110</v>
      </c>
      <c r="C123" s="34">
        <f>SUM(C126)</f>
        <v>0</v>
      </c>
      <c r="D123" s="53">
        <f>SUM(D124:D126)</f>
        <v>40000</v>
      </c>
      <c r="E123" s="73">
        <f>SUM(E124:E126)</f>
        <v>40000</v>
      </c>
      <c r="F123" s="134">
        <f>(E123/D123)*100</f>
        <v>100</v>
      </c>
    </row>
    <row r="124" spans="1:6" ht="12.75">
      <c r="A124" s="15">
        <v>85201</v>
      </c>
      <c r="B124" s="13" t="s">
        <v>111</v>
      </c>
      <c r="C124" s="37"/>
      <c r="D124" s="48"/>
      <c r="E124" s="98"/>
      <c r="F124" s="145"/>
    </row>
    <row r="125" spans="1:6" ht="12.75">
      <c r="A125" s="15">
        <v>6060</v>
      </c>
      <c r="B125" s="181" t="s">
        <v>12</v>
      </c>
      <c r="C125" s="39"/>
      <c r="D125" s="182">
        <v>40000</v>
      </c>
      <c r="E125" s="183">
        <v>40000</v>
      </c>
      <c r="F125" s="172">
        <f>(E125/D125)*100</f>
        <v>100</v>
      </c>
    </row>
    <row r="126" spans="1:6" ht="12.75">
      <c r="A126" s="15"/>
      <c r="B126" s="13" t="s">
        <v>112</v>
      </c>
      <c r="C126" s="37"/>
      <c r="D126" s="48"/>
      <c r="E126" s="99"/>
      <c r="F126" s="171"/>
    </row>
    <row r="127" spans="1:6" ht="12.75">
      <c r="A127" s="15"/>
      <c r="B127" s="100" t="s">
        <v>113</v>
      </c>
      <c r="C127" s="37"/>
      <c r="D127" s="48"/>
      <c r="E127" s="99"/>
      <c r="F127" s="145"/>
    </row>
    <row r="128" spans="1:6" ht="13.5" thickBot="1">
      <c r="A128" s="15"/>
      <c r="B128" s="100" t="s">
        <v>114</v>
      </c>
      <c r="C128" s="101"/>
      <c r="E128" s="102"/>
      <c r="F128" s="145"/>
    </row>
    <row r="129" spans="1:6" ht="12.75">
      <c r="A129" s="103">
        <v>853</v>
      </c>
      <c r="B129" s="104" t="s">
        <v>115</v>
      </c>
      <c r="C129" s="105">
        <f>SUM(C132)</f>
        <v>0</v>
      </c>
      <c r="D129" s="106">
        <f>SUM(D132)</f>
        <v>35750</v>
      </c>
      <c r="E129" s="128">
        <f>SUM(E132)</f>
        <v>34018.45</v>
      </c>
      <c r="F129" s="132">
        <f>(E129/D129)*100</f>
        <v>95.15650349650349</v>
      </c>
    </row>
    <row r="130" spans="1:6" ht="12.75">
      <c r="A130" s="107"/>
      <c r="B130" s="108" t="s">
        <v>116</v>
      </c>
      <c r="C130" s="109"/>
      <c r="D130" s="110"/>
      <c r="E130" s="129"/>
      <c r="F130" s="145"/>
    </row>
    <row r="131" spans="1:6" ht="12.75">
      <c r="A131" s="98">
        <v>85395</v>
      </c>
      <c r="B131" s="33" t="s">
        <v>117</v>
      </c>
      <c r="C131" s="60"/>
      <c r="D131" s="48"/>
      <c r="E131" s="99"/>
      <c r="F131" s="145"/>
    </row>
    <row r="132" spans="1:6" ht="12.75">
      <c r="A132" s="111">
        <v>6230</v>
      </c>
      <c r="B132" s="26" t="s">
        <v>20</v>
      </c>
      <c r="C132" s="112"/>
      <c r="D132" s="82">
        <v>35750</v>
      </c>
      <c r="E132" s="118">
        <v>34018.45</v>
      </c>
      <c r="F132" s="172">
        <f>(E132/D132)*100</f>
        <v>95.15650349650349</v>
      </c>
    </row>
    <row r="133" spans="1:6" ht="12.75">
      <c r="A133" s="97"/>
      <c r="B133" s="56" t="s">
        <v>21</v>
      </c>
      <c r="C133" s="113"/>
      <c r="D133" s="114"/>
      <c r="E133" s="124"/>
      <c r="F133" s="145"/>
    </row>
    <row r="134" spans="1:6" ht="12.75">
      <c r="A134" s="97"/>
      <c r="B134" s="26" t="s">
        <v>22</v>
      </c>
      <c r="C134" s="113"/>
      <c r="D134" s="114"/>
      <c r="E134" s="124"/>
      <c r="F134" s="145"/>
    </row>
    <row r="135" spans="1:6" ht="12.75">
      <c r="A135" s="97"/>
      <c r="B135" s="26" t="s">
        <v>118</v>
      </c>
      <c r="C135" s="113"/>
      <c r="D135" s="114"/>
      <c r="E135" s="124"/>
      <c r="F135" s="145"/>
    </row>
    <row r="136" spans="1:6" ht="12.75">
      <c r="A136" s="97"/>
      <c r="B136" s="178" t="s">
        <v>119</v>
      </c>
      <c r="C136" s="184"/>
      <c r="D136" s="185"/>
      <c r="E136" s="186"/>
      <c r="F136" s="180"/>
    </row>
    <row r="137" spans="1:6" ht="12.75">
      <c r="A137" s="97"/>
      <c r="B137" s="61" t="s">
        <v>120</v>
      </c>
      <c r="C137" s="113"/>
      <c r="D137" s="114"/>
      <c r="E137" s="124"/>
      <c r="F137" s="145"/>
    </row>
    <row r="138" spans="1:6" ht="13.5" thickBot="1">
      <c r="A138" s="115"/>
      <c r="B138" s="78" t="s">
        <v>121</v>
      </c>
      <c r="C138" s="116"/>
      <c r="D138" s="117"/>
      <c r="E138" s="125"/>
      <c r="F138" s="146"/>
    </row>
    <row r="139" spans="1:6" ht="13.5" thickBot="1">
      <c r="A139" s="21"/>
      <c r="B139" s="22" t="s">
        <v>13</v>
      </c>
      <c r="C139" s="44">
        <f>SUM(C14,C66,C78,C86,C95)</f>
        <v>2738854</v>
      </c>
      <c r="D139" s="44">
        <f>SUM(D14,D66,D78,D86,D95,D123,D129)</f>
        <v>2726049</v>
      </c>
      <c r="E139" s="130">
        <f>SUM(E14,E66,E78,E86,E95,E123,E129)</f>
        <v>2514994.1300000004</v>
      </c>
      <c r="F139" s="131">
        <f>(E139/D139)*100</f>
        <v>92.25784752951984</v>
      </c>
    </row>
  </sheetData>
  <sheetProtection/>
  <mergeCells count="6">
    <mergeCell ref="B8:D8"/>
    <mergeCell ref="D2:F2"/>
    <mergeCell ref="D3:F3"/>
    <mergeCell ref="A5:F5"/>
    <mergeCell ref="B7:D7"/>
    <mergeCell ref="A6:F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2007-08-29T06:57:38Z</cp:lastPrinted>
  <dcterms:created xsi:type="dcterms:W3CDTF">1997-02-26T13:46:56Z</dcterms:created>
  <dcterms:modified xsi:type="dcterms:W3CDTF">2008-11-21T09:40:25Z</dcterms:modified>
  <cp:category/>
  <cp:version/>
  <cp:contentType/>
  <cp:contentStatus/>
</cp:coreProperties>
</file>