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<sst xmlns="http://schemas.openxmlformats.org/spreadsheetml/2006/main" count="162" uniqueCount="95">
  <si>
    <t>Rozdział</t>
  </si>
  <si>
    <t>Dział</t>
  </si>
  <si>
    <t>paragraf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</si>
  <si>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</si>
  <si>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</si>
  <si>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</si>
  <si>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</si>
  <si>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</si>
  <si>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</si>
  <si>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</si>
  <si>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</si>
  <si>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</si>
  <si>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</si>
  <si>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</si>
  <si>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</si>
  <si>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</si>
  <si>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Różne rozliczenia</t>
  </si>
  <si>
    <t>Oświata i wychowanie</t>
  </si>
  <si>
    <t>Zakup usług pozostałych</t>
  </si>
  <si>
    <t>Zakup materiałów i wyposażenia</t>
  </si>
  <si>
    <t>Razem</t>
  </si>
  <si>
    <t>X</t>
  </si>
  <si>
    <t>Składki na ubezpieczenie społeczne</t>
  </si>
  <si>
    <t>Składki na Fundusz Pracy</t>
  </si>
  <si>
    <t xml:space="preserve">                                                   Załącznik nr 3</t>
  </si>
  <si>
    <t>Zakup usług remontowych</t>
  </si>
  <si>
    <t>ZMIANY PLANU WYDATKÓW BUDŻETU POWIATU NA 2007 ROK</t>
  </si>
  <si>
    <t>Pomoc społeczna</t>
  </si>
  <si>
    <t>Sporz.Renata Mróz</t>
  </si>
  <si>
    <t>Bezpieczeństwo publiczne i ochrona przeciwpożarowa</t>
  </si>
  <si>
    <t>Komendy powiatowe Państwoej Strazy Pożarnej</t>
  </si>
  <si>
    <t>Zakup akcesoriów komputerowych, w tym programów i licencji</t>
  </si>
  <si>
    <t>Dotacja celowa z budzetu na finansowanie lub dofinansowanie zadań zleconych</t>
  </si>
  <si>
    <t>do realizacji stowarzyszeniom</t>
  </si>
  <si>
    <t>Wynagrodzenia bezosobowe</t>
  </si>
  <si>
    <t>Wynagrodzenia osobowe pracowników</t>
  </si>
  <si>
    <t>Administracja publiczna</t>
  </si>
  <si>
    <t>Rady powiatów</t>
  </si>
  <si>
    <t>Starostwa powiatowe</t>
  </si>
  <si>
    <t>Powiatowe centra pomocy rodzinie</t>
  </si>
  <si>
    <t>Edukacyjna opieka wychowawcza</t>
  </si>
  <si>
    <t>Szkolenia pracowników niebędących członkami korpusu słuzby cywilnej</t>
  </si>
  <si>
    <t>Zakup materiałów i wyposazenia</t>
  </si>
  <si>
    <t xml:space="preserve">                                                    Zarzadu Powiatu w Nidzicy</t>
  </si>
  <si>
    <t>Działalność usługowa</t>
  </si>
  <si>
    <t>Nadzór budowlany</t>
  </si>
  <si>
    <t>Promocja jednostek samorzadu terytorialnego</t>
  </si>
  <si>
    <t>Domy pomocy społecznej</t>
  </si>
  <si>
    <t xml:space="preserve">                                                   do Uchwały Nr 66/2007</t>
  </si>
  <si>
    <t>z dnia 10 grudnia 2007 roku</t>
  </si>
  <si>
    <t>Trnsport i łaczność</t>
  </si>
  <si>
    <t>Drogi publiczne powiatowe</t>
  </si>
  <si>
    <t>Urzedy wojewódzkie</t>
  </si>
  <si>
    <t>Wydatki osobowe niezaliczone do wynagrodzeń</t>
  </si>
  <si>
    <t>Wpłaty na Państwowy Fundusz Rehabilitacji Osób Niepełnosprawnych</t>
  </si>
  <si>
    <t>Zakup energii</t>
  </si>
  <si>
    <t>zakup usług zdrowotnych</t>
  </si>
  <si>
    <t>Zakup usług dostepu do sieci Internet</t>
  </si>
  <si>
    <t>Opłaty z tytułu zakupu usług telekomunikacyjnych telefonii komórkowej</t>
  </si>
  <si>
    <t>Opłaty z tytułu zakupu usług telekomunikacyjnych telefonii stacjonarnej</t>
  </si>
  <si>
    <t>Podróze słuzbowe krajowe</t>
  </si>
  <si>
    <t>Odpisy na zakładowy fundusz swiadczeń socjlanych</t>
  </si>
  <si>
    <t>Podatek od nieruchoności</t>
  </si>
  <si>
    <t>Pozostałe podatki na rzecz budzetów jst</t>
  </si>
  <si>
    <t>Zakup usług zdrowotnych</t>
  </si>
  <si>
    <t>Rózne opłaty i składki</t>
  </si>
  <si>
    <t>Dodatkowe wynagrodzenie roczne</t>
  </si>
  <si>
    <t>Dodatkowe uposażenie roczne dla zołnierzy zawodowych oraz nagrody roczne</t>
  </si>
  <si>
    <t>dla funkcjonariuszy</t>
  </si>
  <si>
    <t>Uposazenia i swiadczenia pieniężne wypłacane przez okres roku żołnierzom</t>
  </si>
  <si>
    <t>i funkcjonariuszom zwolnionym ze służby</t>
  </si>
  <si>
    <t>Zakup sprzetu i uzbrojenia</t>
  </si>
  <si>
    <t>Wydatki inwestycyjne jednostek budzetowych</t>
  </si>
  <si>
    <t>Rezerwy (rezerwa celowa na remonty w jednostkach oswiatowych)</t>
  </si>
  <si>
    <t>Szkoły podsawowe specjalne</t>
  </si>
  <si>
    <t>Licea ogólnokształcace</t>
  </si>
  <si>
    <t>Szkoły zawodowe</t>
  </si>
  <si>
    <t>Jednostki pomocnicze szkolnictwa</t>
  </si>
  <si>
    <t>Dokształcanie nauczycieli</t>
  </si>
  <si>
    <t>Pozostała działalność</t>
  </si>
  <si>
    <t>Rezerwy ogólne i celowe</t>
  </si>
  <si>
    <t>Gimnazja</t>
  </si>
  <si>
    <t>Zakup materiałów papierniczych do sprzętu drukarskiego i urzadzeń kserog.</t>
  </si>
  <si>
    <t>Zakup pomocy naukowych, dydaktycznych i ksiązek</t>
  </si>
  <si>
    <t xml:space="preserve">Zakup materiałów papierniczych do sprzętu drukarskiego i urządzeń kserogr. </t>
  </si>
  <si>
    <t>Internaty i bursy szkolne</t>
  </si>
  <si>
    <t>zakup usług pozostałych</t>
  </si>
  <si>
    <t>Powiatowe urzędy pracy</t>
  </si>
  <si>
    <t>Pozostałe zadania w zakresie polityki społecznej</t>
  </si>
  <si>
    <t>Podróże słuzbowe krajowe</t>
  </si>
  <si>
    <t>Zakup materiałów papierniczych do sprzetu drukarskiego i urzadzeń kserogr.</t>
  </si>
  <si>
    <t>Podróze służbowe krajowe</t>
  </si>
  <si>
    <t>Odpisy na zakładowy fundusz swiadczeń socjalnych</t>
  </si>
  <si>
    <t>Podatek od nieruchomości</t>
  </si>
  <si>
    <t>Opłaty czynszowe za pomieszczenia biurowe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</si>
</sst>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15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164" fontId="1" fillId="0" borderId="13" xfId="15" applyNumberFormat="1" applyFont="1" applyBorder="1" applyAlignment="1">
      <alignment/>
    </xf>
    <xf numFmtId="164" fontId="5" fillId="0" borderId="12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15" xfId="15" applyNumberFormat="1" applyFont="1" applyBorder="1" applyAlignment="1">
      <alignment/>
    </xf>
    <xf numFmtId="164" fontId="5" fillId="0" borderId="13" xfId="15" applyNumberFormat="1" applyFont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164" fontId="7" fillId="2" borderId="4" xfId="15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3" xfId="15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3" xfId="0" applyFont="1" applyBorder="1" applyAlignment="1">
      <alignment horizontal="center"/>
    </xf>
    <xf numFmtId="164" fontId="5" fillId="0" borderId="3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2" fillId="0" borderId="13" xfId="15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1" fillId="2" borderId="4" xfId="15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11" xfId="15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 topLeftCell="A92">
      <selection activeCell="B119" sqref="B119"/>
    </sheetView>
  </sheetViews>
  <sheetFormatPr defaultColWidth="9.140625" defaultRowHeight="12.75"/>
  <cols>
    <col min="2" max="2" width="60.28125" style="0" customWidth="1"/>
    <col min="3" max="3" width="17.28125" style="0" customWidth="1"/>
    <col min="4" max="4" width="13.140625" style="0" customWidth="1"/>
    <col min="5" max="5" width="12.421875" style="0" customWidth="1"/>
    <col min="6" max="6" width="15.28125" style="0" customWidth="1"/>
  </cols>
  <sheetData>
    <row r="1" spans="4:6" ht="12.75">
      <c r="D1" s="71" t="s">
        <v>24</v>
      </c>
      <c r="E1" s="71"/>
      <c r="F1" s="71"/>
    </row>
    <row r="2" spans="4:6" ht="12.75">
      <c r="D2" s="71" t="s">
        <v>48</v>
      </c>
      <c r="E2" s="71"/>
      <c r="F2" s="71"/>
    </row>
    <row r="3" spans="4:6" ht="12.75">
      <c r="D3" s="71" t="s">
        <v>43</v>
      </c>
      <c r="E3" s="71"/>
      <c r="F3" s="71"/>
    </row>
    <row r="4" spans="4:6" ht="12.75">
      <c r="D4" s="71" t="s">
        <v>49</v>
      </c>
      <c r="E4" s="71"/>
      <c r="F4" s="71"/>
    </row>
    <row r="5" spans="4:6" ht="6.75" customHeight="1">
      <c r="D5" s="52"/>
      <c r="E5" s="52"/>
      <c r="F5" s="52"/>
    </row>
    <row r="6" spans="1:6" ht="12.75" customHeight="1">
      <c r="A6" s="72" t="s">
        <v>26</v>
      </c>
      <c r="B6" s="72"/>
      <c r="C6" s="72"/>
      <c r="D6" s="72"/>
      <c r="E6" s="72"/>
      <c r="F6" s="72"/>
    </row>
    <row r="7" spans="1:6" ht="13.5" thickBot="1">
      <c r="A7" s="33"/>
      <c r="B7" s="33"/>
      <c r="C7" s="33"/>
      <c r="D7" s="33"/>
      <c r="E7" s="33"/>
      <c r="F7" s="33"/>
    </row>
    <row r="8" spans="1:6" ht="12.75" hidden="1">
      <c r="A8" s="33"/>
      <c r="B8" s="33"/>
      <c r="C8" s="33"/>
      <c r="D8" s="33"/>
      <c r="E8" s="33"/>
      <c r="F8" s="33"/>
    </row>
    <row r="9" ht="13.5" hidden="1" thickBot="1"/>
    <row r="10" spans="1:6" ht="12.75">
      <c r="A10" s="3" t="s">
        <v>1</v>
      </c>
      <c r="B10" s="2"/>
      <c r="C10" s="10" t="s">
        <v>4</v>
      </c>
      <c r="D10" s="69" t="s">
        <v>6</v>
      </c>
      <c r="E10" s="70"/>
      <c r="F10" s="3" t="s">
        <v>4</v>
      </c>
    </row>
    <row r="11" spans="1:6" ht="12.75">
      <c r="A11" s="4" t="s">
        <v>0</v>
      </c>
      <c r="B11" s="1" t="s">
        <v>3</v>
      </c>
      <c r="C11" s="8" t="s">
        <v>5</v>
      </c>
      <c r="D11" s="49" t="s">
        <v>7</v>
      </c>
      <c r="E11" s="46" t="s">
        <v>8</v>
      </c>
      <c r="F11" s="4" t="s">
        <v>9</v>
      </c>
    </row>
    <row r="12" spans="1:6" ht="13.5" thickBot="1">
      <c r="A12" s="4" t="s">
        <v>2</v>
      </c>
      <c r="B12" s="1"/>
      <c r="C12" s="8"/>
      <c r="D12" s="50"/>
      <c r="E12" s="47"/>
      <c r="F12" s="11"/>
    </row>
    <row r="13" spans="1:6" ht="13.5" thickBot="1">
      <c r="A13" s="5" t="s">
        <v>10</v>
      </c>
      <c r="B13" s="6" t="s">
        <v>11</v>
      </c>
      <c r="C13" s="5" t="s">
        <v>12</v>
      </c>
      <c r="D13" s="9" t="s">
        <v>13</v>
      </c>
      <c r="E13" s="48" t="s">
        <v>14</v>
      </c>
      <c r="F13" s="7" t="s">
        <v>15</v>
      </c>
    </row>
    <row r="14" spans="1:6" ht="12.75">
      <c r="A14" s="17">
        <v>600</v>
      </c>
      <c r="B14" s="45" t="s">
        <v>50</v>
      </c>
      <c r="C14" s="55">
        <f>SUM(C15)</f>
        <v>2950841</v>
      </c>
      <c r="D14" s="55">
        <f>SUM(D15)</f>
        <v>45212</v>
      </c>
      <c r="E14" s="55">
        <f>SUM(E15)</f>
        <v>45212</v>
      </c>
      <c r="F14" s="55">
        <f>SUM(F15)</f>
        <v>2950841</v>
      </c>
    </row>
    <row r="15" spans="1:6" ht="12.75">
      <c r="A15" s="34">
        <v>60014</v>
      </c>
      <c r="B15" s="42" t="s">
        <v>51</v>
      </c>
      <c r="C15" s="54">
        <f>SUM(C16:C32)</f>
        <v>2950841</v>
      </c>
      <c r="D15" s="54">
        <f>SUM(D16:D32)</f>
        <v>45212</v>
      </c>
      <c r="E15" s="54">
        <f>SUM(E16:E32)</f>
        <v>45212</v>
      </c>
      <c r="F15" s="54">
        <f>SUM(F16:F32)</f>
        <v>2950841</v>
      </c>
    </row>
    <row r="16" spans="1:6" ht="12.75">
      <c r="A16" s="38">
        <v>3020</v>
      </c>
      <c r="B16" s="39" t="s">
        <v>53</v>
      </c>
      <c r="C16" s="26">
        <v>18310</v>
      </c>
      <c r="D16" s="26">
        <v>1100</v>
      </c>
      <c r="E16" s="26"/>
      <c r="F16" s="26">
        <f>SUM(C16-D16+E16)</f>
        <v>17210</v>
      </c>
    </row>
    <row r="17" spans="1:6" ht="12.75">
      <c r="A17" s="38">
        <v>4140</v>
      </c>
      <c r="B17" s="39" t="s">
        <v>54</v>
      </c>
      <c r="C17" s="26">
        <v>14430</v>
      </c>
      <c r="D17" s="26">
        <v>1666</v>
      </c>
      <c r="E17" s="26"/>
      <c r="F17" s="26">
        <f>SUM(C17-D17+E17)</f>
        <v>12764</v>
      </c>
    </row>
    <row r="18" spans="1:6" ht="12.75">
      <c r="A18" s="38">
        <v>4170</v>
      </c>
      <c r="B18" s="43" t="s">
        <v>34</v>
      </c>
      <c r="C18" s="26">
        <v>1000</v>
      </c>
      <c r="D18" s="26">
        <v>1000</v>
      </c>
      <c r="E18" s="26"/>
      <c r="F18" s="26">
        <f aca="true" t="shared" si="0" ref="F18:F32">SUM(C18-D18+E18)</f>
        <v>0</v>
      </c>
    </row>
    <row r="19" spans="1:6" ht="12.75">
      <c r="A19" s="38">
        <v>4210</v>
      </c>
      <c r="B19" s="43" t="s">
        <v>19</v>
      </c>
      <c r="C19" s="26">
        <v>514160</v>
      </c>
      <c r="D19" s="26"/>
      <c r="E19" s="26">
        <v>9431</v>
      </c>
      <c r="F19" s="26">
        <f t="shared" si="0"/>
        <v>523591</v>
      </c>
    </row>
    <row r="20" spans="1:6" ht="12.75">
      <c r="A20" s="38">
        <v>4260</v>
      </c>
      <c r="B20" s="39" t="s">
        <v>55</v>
      </c>
      <c r="C20" s="26">
        <v>6800</v>
      </c>
      <c r="D20" s="26">
        <v>900</v>
      </c>
      <c r="E20" s="26">
        <v>700</v>
      </c>
      <c r="F20" s="26">
        <f t="shared" si="0"/>
        <v>6600</v>
      </c>
    </row>
    <row r="21" spans="1:6" ht="12.75">
      <c r="A21" s="38">
        <v>4270</v>
      </c>
      <c r="B21" s="39" t="s">
        <v>25</v>
      </c>
      <c r="C21" s="26">
        <v>1817555</v>
      </c>
      <c r="D21" s="26"/>
      <c r="E21" s="26">
        <v>33000</v>
      </c>
      <c r="F21" s="26">
        <f t="shared" si="0"/>
        <v>1850555</v>
      </c>
    </row>
    <row r="22" spans="1:6" ht="12.75">
      <c r="A22" s="38">
        <v>4280</v>
      </c>
      <c r="B22" s="39" t="s">
        <v>56</v>
      </c>
      <c r="C22" s="26">
        <v>930</v>
      </c>
      <c r="D22" s="26"/>
      <c r="E22" s="26">
        <v>120</v>
      </c>
      <c r="F22" s="26">
        <f t="shared" si="0"/>
        <v>1050</v>
      </c>
    </row>
    <row r="23" spans="1:6" ht="12.75">
      <c r="A23" s="38">
        <v>4300</v>
      </c>
      <c r="B23" s="43" t="s">
        <v>18</v>
      </c>
      <c r="C23" s="26">
        <v>518049</v>
      </c>
      <c r="D23" s="26">
        <v>30000</v>
      </c>
      <c r="E23" s="26"/>
      <c r="F23" s="26">
        <f t="shared" si="0"/>
        <v>488049</v>
      </c>
    </row>
    <row r="24" spans="1:6" ht="12.75">
      <c r="A24" s="38">
        <v>4350</v>
      </c>
      <c r="B24" s="39" t="s">
        <v>57</v>
      </c>
      <c r="C24" s="26">
        <v>500</v>
      </c>
      <c r="D24" s="26">
        <v>32</v>
      </c>
      <c r="E24" s="26"/>
      <c r="F24" s="26">
        <f t="shared" si="0"/>
        <v>468</v>
      </c>
    </row>
    <row r="25" spans="1:6" ht="12.75">
      <c r="A25" s="38">
        <v>4360</v>
      </c>
      <c r="B25" s="39" t="s">
        <v>58</v>
      </c>
      <c r="C25" s="26">
        <v>8000</v>
      </c>
      <c r="D25" s="26">
        <v>700</v>
      </c>
      <c r="E25" s="26"/>
      <c r="F25" s="26">
        <f t="shared" si="0"/>
        <v>7300</v>
      </c>
    </row>
    <row r="26" spans="1:6" ht="12.75">
      <c r="A26" s="38">
        <v>4370</v>
      </c>
      <c r="B26" s="39" t="s">
        <v>59</v>
      </c>
      <c r="C26" s="26">
        <v>7500</v>
      </c>
      <c r="D26" s="26">
        <v>2350</v>
      </c>
      <c r="E26" s="26">
        <v>500</v>
      </c>
      <c r="F26" s="26">
        <f t="shared" si="0"/>
        <v>5650</v>
      </c>
    </row>
    <row r="27" spans="1:6" ht="12.75">
      <c r="A27" s="38">
        <v>4410</v>
      </c>
      <c r="B27" s="39" t="s">
        <v>89</v>
      </c>
      <c r="C27" s="26">
        <v>3300</v>
      </c>
      <c r="D27" s="26">
        <v>716</v>
      </c>
      <c r="E27" s="26"/>
      <c r="F27" s="26">
        <f t="shared" si="0"/>
        <v>2584</v>
      </c>
    </row>
    <row r="28" spans="1:6" ht="12.75">
      <c r="A28" s="38">
        <v>4440</v>
      </c>
      <c r="B28" s="39" t="s">
        <v>61</v>
      </c>
      <c r="C28" s="26">
        <v>20280</v>
      </c>
      <c r="D28" s="26"/>
      <c r="E28" s="26">
        <v>1461</v>
      </c>
      <c r="F28" s="26">
        <f t="shared" si="0"/>
        <v>21741</v>
      </c>
    </row>
    <row r="29" spans="1:6" ht="12.75">
      <c r="A29" s="38">
        <v>4480</v>
      </c>
      <c r="B29" s="39" t="s">
        <v>93</v>
      </c>
      <c r="C29" s="26">
        <v>3500</v>
      </c>
      <c r="D29" s="26">
        <v>103</v>
      </c>
      <c r="E29" s="26"/>
      <c r="F29" s="26">
        <f t="shared" si="0"/>
        <v>3397</v>
      </c>
    </row>
    <row r="30" spans="1:6" ht="12.75">
      <c r="A30" s="38">
        <v>4500</v>
      </c>
      <c r="B30" s="39" t="s">
        <v>63</v>
      </c>
      <c r="C30" s="26">
        <v>2200</v>
      </c>
      <c r="D30" s="26">
        <v>140</v>
      </c>
      <c r="E30" s="26"/>
      <c r="F30" s="26">
        <f t="shared" si="0"/>
        <v>2060</v>
      </c>
    </row>
    <row r="31" spans="1:6" ht="12.75">
      <c r="A31" s="38">
        <v>4700</v>
      </c>
      <c r="B31" s="43" t="s">
        <v>41</v>
      </c>
      <c r="C31" s="26">
        <v>11327</v>
      </c>
      <c r="D31" s="26">
        <v>5864</v>
      </c>
      <c r="E31" s="26"/>
      <c r="F31" s="26">
        <f t="shared" si="0"/>
        <v>5463</v>
      </c>
    </row>
    <row r="32" spans="1:6" ht="13.5" thickBot="1">
      <c r="A32" s="22">
        <v>4750</v>
      </c>
      <c r="B32" s="65" t="s">
        <v>31</v>
      </c>
      <c r="C32" s="26">
        <v>3000</v>
      </c>
      <c r="D32" s="26">
        <v>641</v>
      </c>
      <c r="E32" s="26"/>
      <c r="F32" s="26">
        <f t="shared" si="0"/>
        <v>2359</v>
      </c>
    </row>
    <row r="33" spans="1:6" s="23" customFormat="1" ht="12" hidden="1">
      <c r="A33" s="40"/>
      <c r="B33" s="44"/>
      <c r="C33" s="41"/>
      <c r="D33" s="41"/>
      <c r="E33" s="41"/>
      <c r="F33" s="41"/>
    </row>
    <row r="34" spans="1:6" s="19" customFormat="1" ht="12.75" hidden="1">
      <c r="A34" s="17">
        <v>750</v>
      </c>
      <c r="B34" s="45" t="s">
        <v>16</v>
      </c>
      <c r="C34" s="24" t="e">
        <f>SUM(#REF!)</f>
        <v>#REF!</v>
      </c>
      <c r="D34" s="24" t="e">
        <f>SUM(#REF!)</f>
        <v>#REF!</v>
      </c>
      <c r="E34" s="24" t="e">
        <f>SUM(#REF!)</f>
        <v>#REF!</v>
      </c>
      <c r="F34" s="24" t="e">
        <f>(C34-D34+E34)</f>
        <v>#REF!</v>
      </c>
    </row>
    <row r="35" spans="1:6" s="19" customFormat="1" ht="12.75">
      <c r="A35" s="17">
        <v>710</v>
      </c>
      <c r="B35" s="45" t="s">
        <v>44</v>
      </c>
      <c r="C35" s="55">
        <f>SUM(C36)</f>
        <v>33779</v>
      </c>
      <c r="D35" s="55">
        <f>SUM(D36)</f>
        <v>0</v>
      </c>
      <c r="E35" s="55">
        <f>SUM(E36)</f>
        <v>3172</v>
      </c>
      <c r="F35" s="55">
        <f>SUM(F36)</f>
        <v>36951</v>
      </c>
    </row>
    <row r="36" spans="1:6" s="19" customFormat="1" ht="12.75">
      <c r="A36" s="34">
        <v>71015</v>
      </c>
      <c r="B36" s="42" t="s">
        <v>45</v>
      </c>
      <c r="C36" s="51">
        <f>SUM(C37:C39)</f>
        <v>33779</v>
      </c>
      <c r="D36" s="51">
        <f>SUM(D37:D39)</f>
        <v>0</v>
      </c>
      <c r="E36" s="51">
        <f>SUM(E37:E39)</f>
        <v>3172</v>
      </c>
      <c r="F36" s="51">
        <f>SUM(F37:F39)</f>
        <v>36951</v>
      </c>
    </row>
    <row r="37" spans="1:6" s="19" customFormat="1" ht="12.75">
      <c r="A37" s="38">
        <v>4110</v>
      </c>
      <c r="B37" s="39" t="s">
        <v>22</v>
      </c>
      <c r="C37" s="28">
        <v>22726</v>
      </c>
      <c r="D37" s="28"/>
      <c r="E37" s="28">
        <v>476</v>
      </c>
      <c r="F37" s="26">
        <f>SUM(C37-D37+E37)</f>
        <v>23202</v>
      </c>
    </row>
    <row r="38" spans="1:6" s="19" customFormat="1" ht="12.75">
      <c r="A38" s="38">
        <v>4120</v>
      </c>
      <c r="B38" s="39" t="s">
        <v>23</v>
      </c>
      <c r="C38" s="28">
        <v>3053</v>
      </c>
      <c r="D38" s="28"/>
      <c r="E38" s="28">
        <v>66</v>
      </c>
      <c r="F38" s="26">
        <f>SUM(C38-D38+E38)</f>
        <v>3119</v>
      </c>
    </row>
    <row r="39" spans="1:6" s="19" customFormat="1" ht="13.5" thickBot="1">
      <c r="A39" s="22">
        <v>4170</v>
      </c>
      <c r="B39" s="16" t="s">
        <v>34</v>
      </c>
      <c r="C39" s="28">
        <v>8000</v>
      </c>
      <c r="D39" s="28"/>
      <c r="E39" s="28">
        <v>2630</v>
      </c>
      <c r="F39" s="26">
        <f>SUM(C39-D39+E39)</f>
        <v>10630</v>
      </c>
    </row>
    <row r="40" spans="1:6" s="19" customFormat="1" ht="12.75">
      <c r="A40" s="17">
        <v>750</v>
      </c>
      <c r="B40" s="45" t="s">
        <v>36</v>
      </c>
      <c r="C40" s="55">
        <f>SUM(C41,C45,C48,C62)</f>
        <v>1139127</v>
      </c>
      <c r="D40" s="55">
        <f>SUM(D41,D45,D48,D62)</f>
        <v>99770</v>
      </c>
      <c r="E40" s="55">
        <f>SUM(E41,E45,E48,E62)</f>
        <v>99770</v>
      </c>
      <c r="F40" s="55">
        <f>SUM(F41,F45,F48,F62)</f>
        <v>1139127</v>
      </c>
    </row>
    <row r="41" spans="1:6" s="19" customFormat="1" ht="12.75">
      <c r="A41" s="34">
        <v>75011</v>
      </c>
      <c r="B41" s="42" t="s">
        <v>52</v>
      </c>
      <c r="C41" s="51">
        <f>SUM(C42:C44)</f>
        <v>773</v>
      </c>
      <c r="D41" s="51">
        <f>SUM(D42:D44)</f>
        <v>323</v>
      </c>
      <c r="E41" s="51">
        <f>SUM(E42:E44)</f>
        <v>0</v>
      </c>
      <c r="F41" s="51">
        <f>SUM(F42:F44)</f>
        <v>450</v>
      </c>
    </row>
    <row r="42" spans="1:6" s="19" customFormat="1" ht="12.75">
      <c r="A42" s="38">
        <v>4280</v>
      </c>
      <c r="B42" s="43" t="s">
        <v>64</v>
      </c>
      <c r="C42" s="28">
        <v>220</v>
      </c>
      <c r="D42" s="28">
        <v>140</v>
      </c>
      <c r="E42" s="28"/>
      <c r="F42" s="26">
        <f>SUM(C42-D42+E42)</f>
        <v>80</v>
      </c>
    </row>
    <row r="43" spans="1:6" s="19" customFormat="1" ht="12.75">
      <c r="A43" s="38">
        <v>4300</v>
      </c>
      <c r="B43" s="43" t="s">
        <v>18</v>
      </c>
      <c r="C43" s="28">
        <v>300</v>
      </c>
      <c r="D43" s="28">
        <v>100</v>
      </c>
      <c r="E43" s="28"/>
      <c r="F43" s="26">
        <f>SUM(C43-D43+E43)</f>
        <v>200</v>
      </c>
    </row>
    <row r="44" spans="1:6" s="19" customFormat="1" ht="12.75">
      <c r="A44" s="38">
        <v>4700</v>
      </c>
      <c r="B44" s="43" t="s">
        <v>41</v>
      </c>
      <c r="C44" s="28">
        <v>253</v>
      </c>
      <c r="D44" s="28">
        <v>83</v>
      </c>
      <c r="E44" s="28"/>
      <c r="F44" s="26">
        <f>SUM(C44-D44+E44)</f>
        <v>170</v>
      </c>
    </row>
    <row r="45" spans="1:6" s="19" customFormat="1" ht="12.75">
      <c r="A45" s="34">
        <v>75019</v>
      </c>
      <c r="B45" s="42" t="s">
        <v>37</v>
      </c>
      <c r="C45" s="51">
        <f>SUM(C46:C47)</f>
        <v>920</v>
      </c>
      <c r="D45" s="51">
        <f>SUM(D46:D47)</f>
        <v>620</v>
      </c>
      <c r="E45" s="51">
        <f>SUM(E46:E47)</f>
        <v>620</v>
      </c>
      <c r="F45" s="51">
        <f>SUM(F46:F47)</f>
        <v>920</v>
      </c>
    </row>
    <row r="46" spans="1:6" s="19" customFormat="1" ht="12.75">
      <c r="A46" s="38">
        <v>4740</v>
      </c>
      <c r="B46" s="43" t="s">
        <v>90</v>
      </c>
      <c r="C46" s="28">
        <v>620</v>
      </c>
      <c r="D46" s="28">
        <v>620</v>
      </c>
      <c r="E46" s="28"/>
      <c r="F46" s="26">
        <f>SUM(C46-D46+E46)</f>
        <v>0</v>
      </c>
    </row>
    <row r="47" spans="1:6" s="19" customFormat="1" ht="12.75">
      <c r="A47" s="15">
        <v>4750</v>
      </c>
      <c r="B47" s="67" t="s">
        <v>31</v>
      </c>
      <c r="C47" s="28">
        <v>300</v>
      </c>
      <c r="D47" s="28"/>
      <c r="E47" s="28">
        <v>620</v>
      </c>
      <c r="F47" s="26">
        <f>SUM(C47-D47+E47)</f>
        <v>920</v>
      </c>
    </row>
    <row r="48" spans="1:6" s="19" customFormat="1" ht="12.75">
      <c r="A48" s="34">
        <v>75020</v>
      </c>
      <c r="B48" s="63" t="s">
        <v>38</v>
      </c>
      <c r="C48" s="51">
        <f>SUM(C49:C61)</f>
        <v>1030014</v>
      </c>
      <c r="D48" s="51">
        <f>SUM(D49:D61)</f>
        <v>82300</v>
      </c>
      <c r="E48" s="51">
        <f>SUM(E49:E61)</f>
        <v>82623</v>
      </c>
      <c r="F48" s="51">
        <f>SUM(F49:F61)</f>
        <v>1030337</v>
      </c>
    </row>
    <row r="49" spans="1:6" s="19" customFormat="1" ht="12.75">
      <c r="A49" s="38">
        <v>4110</v>
      </c>
      <c r="B49" s="39" t="s">
        <v>22</v>
      </c>
      <c r="C49" s="28">
        <v>274570</v>
      </c>
      <c r="D49" s="28">
        <v>11300</v>
      </c>
      <c r="E49" s="28"/>
      <c r="F49" s="26">
        <f>SUM(C49-D49+E49)</f>
        <v>263270</v>
      </c>
    </row>
    <row r="50" spans="1:6" s="19" customFormat="1" ht="12.75">
      <c r="A50" s="38">
        <v>4120</v>
      </c>
      <c r="B50" s="39" t="s">
        <v>23</v>
      </c>
      <c r="C50" s="28">
        <v>39133</v>
      </c>
      <c r="D50" s="28">
        <v>1500</v>
      </c>
      <c r="E50" s="28"/>
      <c r="F50" s="26">
        <f aca="true" t="shared" si="1" ref="F50:F61">SUM(C50-D50+E50)</f>
        <v>37633</v>
      </c>
    </row>
    <row r="51" spans="1:6" s="19" customFormat="1" ht="12.75">
      <c r="A51" s="38">
        <v>4210</v>
      </c>
      <c r="B51" s="43" t="s">
        <v>19</v>
      </c>
      <c r="C51" s="28">
        <v>217765</v>
      </c>
      <c r="D51" s="28"/>
      <c r="E51" s="28">
        <v>49123</v>
      </c>
      <c r="F51" s="26">
        <f t="shared" si="1"/>
        <v>266888</v>
      </c>
    </row>
    <row r="52" spans="1:6" s="19" customFormat="1" ht="12.75">
      <c r="A52" s="38">
        <v>4260</v>
      </c>
      <c r="B52" s="39" t="s">
        <v>55</v>
      </c>
      <c r="C52" s="28">
        <v>45200</v>
      </c>
      <c r="D52" s="28"/>
      <c r="E52" s="28">
        <v>2500</v>
      </c>
      <c r="F52" s="26">
        <f t="shared" si="1"/>
        <v>47700</v>
      </c>
    </row>
    <row r="53" spans="1:6" s="19" customFormat="1" ht="12.75">
      <c r="A53" s="38">
        <v>4270</v>
      </c>
      <c r="B53" s="43" t="s">
        <v>25</v>
      </c>
      <c r="C53" s="28">
        <v>100201</v>
      </c>
      <c r="D53" s="28">
        <v>45000</v>
      </c>
      <c r="E53" s="28"/>
      <c r="F53" s="26">
        <f t="shared" si="1"/>
        <v>55201</v>
      </c>
    </row>
    <row r="54" spans="1:6" s="19" customFormat="1" ht="12.75">
      <c r="A54" s="38">
        <v>4300</v>
      </c>
      <c r="B54" s="43" t="s">
        <v>18</v>
      </c>
      <c r="C54" s="28">
        <v>223798</v>
      </c>
      <c r="D54" s="28"/>
      <c r="E54" s="28">
        <v>30000</v>
      </c>
      <c r="F54" s="26">
        <f t="shared" si="1"/>
        <v>253798</v>
      </c>
    </row>
    <row r="55" spans="1:6" s="19" customFormat="1" ht="12.75">
      <c r="A55" s="38">
        <v>4350</v>
      </c>
      <c r="B55" s="39" t="s">
        <v>57</v>
      </c>
      <c r="C55" s="28">
        <v>8300</v>
      </c>
      <c r="D55" s="28">
        <v>2000</v>
      </c>
      <c r="E55" s="28"/>
      <c r="F55" s="26">
        <f t="shared" si="1"/>
        <v>6300</v>
      </c>
    </row>
    <row r="56" spans="1:6" s="19" customFormat="1" ht="12.75">
      <c r="A56" s="38">
        <v>4360</v>
      </c>
      <c r="B56" s="39" t="s">
        <v>58</v>
      </c>
      <c r="C56" s="28">
        <v>10400</v>
      </c>
      <c r="D56" s="28"/>
      <c r="E56" s="28">
        <v>1000</v>
      </c>
      <c r="F56" s="26">
        <f t="shared" si="1"/>
        <v>11400</v>
      </c>
    </row>
    <row r="57" spans="1:6" s="19" customFormat="1" ht="12.75">
      <c r="A57" s="38">
        <v>4370</v>
      </c>
      <c r="B57" s="39" t="s">
        <v>59</v>
      </c>
      <c r="C57" s="28">
        <v>26000</v>
      </c>
      <c r="D57" s="28">
        <v>9000</v>
      </c>
      <c r="E57" s="28"/>
      <c r="F57" s="26">
        <f t="shared" si="1"/>
        <v>17000</v>
      </c>
    </row>
    <row r="58" spans="1:6" s="19" customFormat="1" ht="12.75">
      <c r="A58" s="38">
        <v>4410</v>
      </c>
      <c r="B58" s="39" t="s">
        <v>91</v>
      </c>
      <c r="C58" s="28">
        <v>21353</v>
      </c>
      <c r="D58" s="28">
        <v>8000</v>
      </c>
      <c r="E58" s="28"/>
      <c r="F58" s="26">
        <f t="shared" si="1"/>
        <v>13353</v>
      </c>
    </row>
    <row r="59" spans="1:6" s="19" customFormat="1" ht="12.75">
      <c r="A59" s="38">
        <v>4430</v>
      </c>
      <c r="B59" s="39" t="s">
        <v>65</v>
      </c>
      <c r="C59" s="28">
        <v>9810</v>
      </c>
      <c r="D59" s="28">
        <v>2500</v>
      </c>
      <c r="E59" s="28"/>
      <c r="F59" s="26">
        <f t="shared" si="1"/>
        <v>7310</v>
      </c>
    </row>
    <row r="60" spans="1:6" s="19" customFormat="1" ht="12.75">
      <c r="A60" s="38">
        <v>4440</v>
      </c>
      <c r="B60" s="39" t="s">
        <v>92</v>
      </c>
      <c r="C60" s="28">
        <v>37484</v>
      </c>
      <c r="D60" s="28">
        <v>1000</v>
      </c>
      <c r="E60" s="28"/>
      <c r="F60" s="26">
        <f t="shared" si="1"/>
        <v>36484</v>
      </c>
    </row>
    <row r="61" spans="1:6" s="19" customFormat="1" ht="12.75">
      <c r="A61" s="38">
        <v>4700</v>
      </c>
      <c r="B61" s="43" t="s">
        <v>41</v>
      </c>
      <c r="C61" s="28">
        <v>16000</v>
      </c>
      <c r="D61" s="28">
        <v>2000</v>
      </c>
      <c r="E61" s="28"/>
      <c r="F61" s="26">
        <f t="shared" si="1"/>
        <v>14000</v>
      </c>
    </row>
    <row r="62" spans="1:6" s="19" customFormat="1" ht="12.75">
      <c r="A62" s="34">
        <v>75075</v>
      </c>
      <c r="B62" s="63" t="s">
        <v>46</v>
      </c>
      <c r="C62" s="51">
        <f>SUM(C63:C64)</f>
        <v>107420</v>
      </c>
      <c r="D62" s="51">
        <f>SUM(D63:D64)</f>
        <v>16527</v>
      </c>
      <c r="E62" s="51">
        <f>SUM(E63:E64)</f>
        <v>16527</v>
      </c>
      <c r="F62" s="51">
        <f>SUM(F63:F64)</f>
        <v>107420</v>
      </c>
    </row>
    <row r="63" spans="1:6" s="19" customFormat="1" ht="12.75">
      <c r="A63" s="38">
        <v>4210</v>
      </c>
      <c r="B63" s="43" t="s">
        <v>19</v>
      </c>
      <c r="C63" s="28">
        <v>46900</v>
      </c>
      <c r="D63" s="28"/>
      <c r="E63" s="28">
        <v>16527</v>
      </c>
      <c r="F63" s="28">
        <f>SUM(C63-D63+E63)</f>
        <v>63427</v>
      </c>
    </row>
    <row r="64" spans="1:6" s="19" customFormat="1" ht="13.5" thickBot="1">
      <c r="A64" s="22">
        <v>4300</v>
      </c>
      <c r="B64" s="16" t="s">
        <v>18</v>
      </c>
      <c r="C64" s="25">
        <v>60520</v>
      </c>
      <c r="D64" s="25">
        <v>16527</v>
      </c>
      <c r="E64" s="25"/>
      <c r="F64" s="25">
        <f>SUM(C64-D64+E64)</f>
        <v>43993</v>
      </c>
    </row>
    <row r="65" spans="1:6" s="21" customFormat="1" ht="12.75">
      <c r="A65" s="17">
        <v>754</v>
      </c>
      <c r="B65" s="45" t="s">
        <v>29</v>
      </c>
      <c r="C65" s="24">
        <f>SUM(C66)</f>
        <v>419791</v>
      </c>
      <c r="D65" s="24">
        <f>SUM(D66)</f>
        <v>43286</v>
      </c>
      <c r="E65" s="24">
        <f>SUM(E66)</f>
        <v>93286</v>
      </c>
      <c r="F65" s="24">
        <f>SUM(F66)</f>
        <v>469791</v>
      </c>
    </row>
    <row r="66" spans="1:6" s="21" customFormat="1" ht="12.75">
      <c r="A66" s="64">
        <v>75411</v>
      </c>
      <c r="B66" s="66" t="s">
        <v>30</v>
      </c>
      <c r="C66" s="56">
        <f>SUM(C67:C82)</f>
        <v>419791</v>
      </c>
      <c r="D66" s="56">
        <f>SUM(D67:D82)</f>
        <v>43286</v>
      </c>
      <c r="E66" s="56">
        <f>SUM(E67:E82)</f>
        <v>93286</v>
      </c>
      <c r="F66" s="56">
        <f>SUM(F67:F82)</f>
        <v>469791</v>
      </c>
    </row>
    <row r="67" spans="1:6" s="21" customFormat="1" ht="12">
      <c r="A67" s="15">
        <v>4010</v>
      </c>
      <c r="B67" s="43" t="s">
        <v>35</v>
      </c>
      <c r="C67" s="26">
        <v>38500</v>
      </c>
      <c r="D67" s="26">
        <v>839</v>
      </c>
      <c r="E67" s="26"/>
      <c r="F67" s="26">
        <f>SUM(C67-D67+E67)</f>
        <v>37661</v>
      </c>
    </row>
    <row r="68" spans="1:6" s="21" customFormat="1" ht="12">
      <c r="A68" s="15">
        <v>4040</v>
      </c>
      <c r="B68" s="43" t="s">
        <v>66</v>
      </c>
      <c r="C68" s="26">
        <v>3400</v>
      </c>
      <c r="D68" s="26">
        <v>129</v>
      </c>
      <c r="E68" s="26"/>
      <c r="F68" s="26">
        <f>SUM(C68-D68+E68)</f>
        <v>3271</v>
      </c>
    </row>
    <row r="69" spans="1:6" s="21" customFormat="1" ht="12">
      <c r="A69" s="59">
        <v>4070</v>
      </c>
      <c r="B69" s="57" t="s">
        <v>67</v>
      </c>
      <c r="C69" s="27">
        <v>122339</v>
      </c>
      <c r="D69" s="27">
        <v>14539</v>
      </c>
      <c r="E69" s="27"/>
      <c r="F69" s="27">
        <f>SUM(C69-D69+E69)</f>
        <v>107800</v>
      </c>
    </row>
    <row r="70" spans="1:6" s="21" customFormat="1" ht="12">
      <c r="A70" s="38"/>
      <c r="B70" s="53" t="s">
        <v>68</v>
      </c>
      <c r="C70" s="28"/>
      <c r="D70" s="28"/>
      <c r="E70" s="28"/>
      <c r="F70" s="28"/>
    </row>
    <row r="71" spans="1:6" s="21" customFormat="1" ht="12">
      <c r="A71" s="59">
        <v>4080</v>
      </c>
      <c r="B71" s="57" t="s">
        <v>69</v>
      </c>
      <c r="C71" s="27">
        <v>2386</v>
      </c>
      <c r="D71" s="27">
        <v>2386</v>
      </c>
      <c r="E71" s="27"/>
      <c r="F71" s="27">
        <f>SUM(C71-D71+E71)</f>
        <v>0</v>
      </c>
    </row>
    <row r="72" spans="1:6" s="21" customFormat="1" ht="12">
      <c r="A72" s="38"/>
      <c r="B72" s="53" t="s">
        <v>70</v>
      </c>
      <c r="C72" s="28"/>
      <c r="D72" s="28"/>
      <c r="E72" s="28"/>
      <c r="F72" s="28"/>
    </row>
    <row r="73" spans="1:6" s="21" customFormat="1" ht="12">
      <c r="A73" s="38">
        <v>4110</v>
      </c>
      <c r="B73" s="39" t="s">
        <v>22</v>
      </c>
      <c r="C73" s="41">
        <v>7600</v>
      </c>
      <c r="D73" s="41">
        <v>1536</v>
      </c>
      <c r="E73" s="41"/>
      <c r="F73" s="26">
        <f>SUM(C73-D73+E73)</f>
        <v>6064</v>
      </c>
    </row>
    <row r="74" spans="1:6" s="21" customFormat="1" ht="12">
      <c r="A74" s="38">
        <v>4120</v>
      </c>
      <c r="B74" s="39" t="s">
        <v>23</v>
      </c>
      <c r="C74" s="27">
        <v>1020</v>
      </c>
      <c r="D74" s="27">
        <v>183</v>
      </c>
      <c r="E74" s="27"/>
      <c r="F74" s="26">
        <f aca="true" t="shared" si="2" ref="F74:F82">SUM(C74-D74+E74)</f>
        <v>837</v>
      </c>
    </row>
    <row r="75" spans="1:6" s="21" customFormat="1" ht="12">
      <c r="A75" s="38">
        <v>4210</v>
      </c>
      <c r="B75" s="43" t="s">
        <v>19</v>
      </c>
      <c r="C75" s="27">
        <v>135946</v>
      </c>
      <c r="D75" s="27"/>
      <c r="E75" s="27">
        <v>42457</v>
      </c>
      <c r="F75" s="26">
        <f t="shared" si="2"/>
        <v>178403</v>
      </c>
    </row>
    <row r="76" spans="1:6" s="21" customFormat="1" ht="12">
      <c r="A76" s="40">
        <v>4250</v>
      </c>
      <c r="B76" s="57" t="s">
        <v>71</v>
      </c>
      <c r="C76" s="27">
        <v>5000</v>
      </c>
      <c r="D76" s="27">
        <v>5000</v>
      </c>
      <c r="E76" s="27"/>
      <c r="F76" s="26">
        <f t="shared" si="2"/>
        <v>0</v>
      </c>
    </row>
    <row r="77" spans="1:6" s="21" customFormat="1" ht="12">
      <c r="A77" s="40">
        <v>4260</v>
      </c>
      <c r="B77" s="39" t="s">
        <v>55</v>
      </c>
      <c r="C77" s="27">
        <v>54000</v>
      </c>
      <c r="D77" s="27">
        <v>12677</v>
      </c>
      <c r="E77" s="27"/>
      <c r="F77" s="26">
        <f t="shared" si="2"/>
        <v>41323</v>
      </c>
    </row>
    <row r="78" spans="1:6" s="21" customFormat="1" ht="12">
      <c r="A78" s="38">
        <v>4270</v>
      </c>
      <c r="B78" s="43" t="s">
        <v>25</v>
      </c>
      <c r="C78" s="27">
        <v>33000</v>
      </c>
      <c r="D78" s="27">
        <v>3000</v>
      </c>
      <c r="E78" s="27"/>
      <c r="F78" s="26">
        <f t="shared" si="2"/>
        <v>30000</v>
      </c>
    </row>
    <row r="79" spans="1:6" s="21" customFormat="1" ht="12">
      <c r="A79" s="38">
        <v>4360</v>
      </c>
      <c r="B79" s="39" t="s">
        <v>58</v>
      </c>
      <c r="C79" s="27">
        <v>7800</v>
      </c>
      <c r="D79" s="27"/>
      <c r="E79" s="27">
        <v>400</v>
      </c>
      <c r="F79" s="26">
        <f t="shared" si="2"/>
        <v>8200</v>
      </c>
    </row>
    <row r="80" spans="1:6" s="21" customFormat="1" ht="12">
      <c r="A80" s="38">
        <v>4430</v>
      </c>
      <c r="B80" s="39" t="s">
        <v>65</v>
      </c>
      <c r="C80" s="27">
        <v>5000</v>
      </c>
      <c r="D80" s="27">
        <v>2997</v>
      </c>
      <c r="E80" s="27"/>
      <c r="F80" s="26">
        <f t="shared" si="2"/>
        <v>2003</v>
      </c>
    </row>
    <row r="81" spans="1:6" s="21" customFormat="1" ht="12">
      <c r="A81" s="38">
        <v>4480</v>
      </c>
      <c r="B81" s="39" t="s">
        <v>62</v>
      </c>
      <c r="C81" s="27">
        <v>3800</v>
      </c>
      <c r="D81" s="27"/>
      <c r="E81" s="27">
        <v>429</v>
      </c>
      <c r="F81" s="26">
        <f t="shared" si="2"/>
        <v>4229</v>
      </c>
    </row>
    <row r="82" spans="1:6" s="21" customFormat="1" ht="12.75" thickBot="1">
      <c r="A82" s="22">
        <v>6050</v>
      </c>
      <c r="B82" s="16" t="s">
        <v>72</v>
      </c>
      <c r="C82" s="25"/>
      <c r="D82" s="25"/>
      <c r="E82" s="25">
        <v>50000</v>
      </c>
      <c r="F82" s="25">
        <f t="shared" si="2"/>
        <v>50000</v>
      </c>
    </row>
    <row r="83" spans="1:6" s="20" customFormat="1" ht="12.75">
      <c r="A83" s="17">
        <v>758</v>
      </c>
      <c r="B83" s="18" t="s">
        <v>16</v>
      </c>
      <c r="C83" s="24">
        <f aca="true" t="shared" si="3" ref="C83:F84">SUM(C84)</f>
        <v>238574</v>
      </c>
      <c r="D83" s="24">
        <f t="shared" si="3"/>
        <v>43000</v>
      </c>
      <c r="E83" s="24">
        <f t="shared" si="3"/>
        <v>0</v>
      </c>
      <c r="F83" s="24">
        <f t="shared" si="3"/>
        <v>195574</v>
      </c>
    </row>
    <row r="84" spans="1:6" s="23" customFormat="1" ht="12.75">
      <c r="A84" s="36">
        <v>75818</v>
      </c>
      <c r="B84" s="37" t="s">
        <v>80</v>
      </c>
      <c r="C84" s="35">
        <f t="shared" si="3"/>
        <v>238574</v>
      </c>
      <c r="D84" s="35">
        <f t="shared" si="3"/>
        <v>43000</v>
      </c>
      <c r="E84" s="35">
        <f t="shared" si="3"/>
        <v>0</v>
      </c>
      <c r="F84" s="35">
        <f t="shared" si="3"/>
        <v>195574</v>
      </c>
    </row>
    <row r="85" spans="1:6" s="23" customFormat="1" ht="12.75" thickBot="1">
      <c r="A85" s="22">
        <v>4810</v>
      </c>
      <c r="B85" s="16" t="s">
        <v>73</v>
      </c>
      <c r="C85" s="25">
        <v>238574</v>
      </c>
      <c r="D85" s="25">
        <v>43000</v>
      </c>
      <c r="E85" s="25"/>
      <c r="F85" s="25">
        <f>(C85-D85+E85)</f>
        <v>195574</v>
      </c>
    </row>
    <row r="86" spans="1:6" s="23" customFormat="1" ht="12.75">
      <c r="A86" s="17">
        <v>801</v>
      </c>
      <c r="B86" s="18" t="s">
        <v>17</v>
      </c>
      <c r="C86" s="24">
        <f>SUM(C87,C93,C95,C102,C111,C119,C122)</f>
        <v>2490119</v>
      </c>
      <c r="D86" s="24">
        <f>SUM(D87,D93,D95,D102,D111,D119,D122)</f>
        <v>49267</v>
      </c>
      <c r="E86" s="24">
        <f>SUM(E87,E93,E95,E102,E111,E119,E122)</f>
        <v>92267</v>
      </c>
      <c r="F86" s="24">
        <f>SUM(F87,F93,F95,F102,F111,F119,F122)</f>
        <v>2533119</v>
      </c>
    </row>
    <row r="87" spans="1:6" s="23" customFormat="1" ht="12.75">
      <c r="A87" s="36">
        <v>80102</v>
      </c>
      <c r="B87" s="37" t="s">
        <v>74</v>
      </c>
      <c r="C87" s="35">
        <f>SUM(C88:C92)</f>
        <v>23605</v>
      </c>
      <c r="D87" s="35">
        <f>SUM(D88:D92)</f>
        <v>1522</v>
      </c>
      <c r="E87" s="35">
        <f>SUM(E88:E92)</f>
        <v>1995</v>
      </c>
      <c r="F87" s="35">
        <f>SUM(F88:F92)</f>
        <v>24078</v>
      </c>
    </row>
    <row r="88" spans="1:6" s="23" customFormat="1" ht="12">
      <c r="A88" s="15">
        <v>4300</v>
      </c>
      <c r="B88" s="43" t="s">
        <v>18</v>
      </c>
      <c r="C88" s="26">
        <v>9545</v>
      </c>
      <c r="D88" s="26"/>
      <c r="E88" s="26">
        <v>380</v>
      </c>
      <c r="F88" s="26">
        <f>SUM(C88-D88+E88)</f>
        <v>9925</v>
      </c>
    </row>
    <row r="89" spans="1:6" s="23" customFormat="1" ht="12">
      <c r="A89" s="38">
        <v>4370</v>
      </c>
      <c r="B89" s="39" t="s">
        <v>59</v>
      </c>
      <c r="C89" s="26">
        <v>5496</v>
      </c>
      <c r="D89" s="26">
        <v>1000</v>
      </c>
      <c r="E89" s="26"/>
      <c r="F89" s="26">
        <f>SUM(C89-D89+E89)</f>
        <v>4496</v>
      </c>
    </row>
    <row r="90" spans="1:6" s="23" customFormat="1" ht="12">
      <c r="A90" s="38">
        <v>4410</v>
      </c>
      <c r="B90" s="39" t="s">
        <v>60</v>
      </c>
      <c r="C90" s="26">
        <v>139</v>
      </c>
      <c r="D90" s="26"/>
      <c r="E90" s="26">
        <v>615</v>
      </c>
      <c r="F90" s="26">
        <f>SUM(C90-D90+E90)</f>
        <v>754</v>
      </c>
    </row>
    <row r="91" spans="1:6" s="23" customFormat="1" ht="12">
      <c r="A91" s="38">
        <v>4430</v>
      </c>
      <c r="B91" s="39" t="s">
        <v>65</v>
      </c>
      <c r="C91" s="26">
        <v>4578</v>
      </c>
      <c r="D91" s="26">
        <v>522</v>
      </c>
      <c r="E91" s="26"/>
      <c r="F91" s="26">
        <f>SUM(C91-D91+E91)</f>
        <v>4056</v>
      </c>
    </row>
    <row r="92" spans="1:6" s="23" customFormat="1" ht="12">
      <c r="A92" s="38">
        <v>4750</v>
      </c>
      <c r="B92" s="43" t="s">
        <v>31</v>
      </c>
      <c r="C92" s="26">
        <v>3847</v>
      </c>
      <c r="D92" s="26"/>
      <c r="E92" s="26">
        <v>1000</v>
      </c>
      <c r="F92" s="26">
        <f>SUM(C92-D92+E92)</f>
        <v>4847</v>
      </c>
    </row>
    <row r="93" spans="1:6" s="23" customFormat="1" ht="12.75">
      <c r="A93" s="36">
        <v>80110</v>
      </c>
      <c r="B93" s="37" t="s">
        <v>81</v>
      </c>
      <c r="C93" s="68">
        <f>SUM(C94)</f>
        <v>41241</v>
      </c>
      <c r="D93" s="68">
        <f>SUM(D94)</f>
        <v>700</v>
      </c>
      <c r="E93" s="68">
        <f>SUM(E94)</f>
        <v>0</v>
      </c>
      <c r="F93" s="68">
        <f>SUM(F94)</f>
        <v>40541</v>
      </c>
    </row>
    <row r="94" spans="1:6" s="23" customFormat="1" ht="12">
      <c r="A94" s="15">
        <v>4300</v>
      </c>
      <c r="B94" s="43" t="s">
        <v>18</v>
      </c>
      <c r="C94" s="26">
        <v>41241</v>
      </c>
      <c r="D94" s="26">
        <v>700</v>
      </c>
      <c r="E94" s="26"/>
      <c r="F94" s="26">
        <f>SUM(C94-D94+E94)</f>
        <v>40541</v>
      </c>
    </row>
    <row r="95" spans="1:6" s="23" customFormat="1" ht="12.75">
      <c r="A95" s="36">
        <v>80120</v>
      </c>
      <c r="B95" s="37" t="s">
        <v>75</v>
      </c>
      <c r="C95" s="68">
        <f>SUM(C96:C101)</f>
        <v>1956298</v>
      </c>
      <c r="D95" s="68">
        <f>SUM(D96:D101)</f>
        <v>3720</v>
      </c>
      <c r="E95" s="68">
        <f>SUM(E96:E101)</f>
        <v>3720</v>
      </c>
      <c r="F95" s="68">
        <f>SUM(F96:F101)</f>
        <v>1956298</v>
      </c>
    </row>
    <row r="96" spans="1:6" s="23" customFormat="1" ht="12">
      <c r="A96" s="15">
        <v>4010</v>
      </c>
      <c r="B96" s="43" t="s">
        <v>35</v>
      </c>
      <c r="C96" s="26">
        <v>1841178</v>
      </c>
      <c r="D96" s="26">
        <v>2970</v>
      </c>
      <c r="E96" s="26"/>
      <c r="F96" s="26">
        <f>SUM(C96-D96+E96)</f>
        <v>1838208</v>
      </c>
    </row>
    <row r="97" spans="1:6" s="23" customFormat="1" ht="12">
      <c r="A97" s="40">
        <v>4260</v>
      </c>
      <c r="B97" s="39" t="s">
        <v>55</v>
      </c>
      <c r="C97" s="26">
        <v>98890</v>
      </c>
      <c r="D97" s="26"/>
      <c r="E97" s="26">
        <v>2050</v>
      </c>
      <c r="F97" s="26">
        <f aca="true" t="shared" si="4" ref="F97:F123">SUM(C97-D97+E97)</f>
        <v>100940</v>
      </c>
    </row>
    <row r="98" spans="1:6" s="23" customFormat="1" ht="12">
      <c r="A98" s="15">
        <v>4300</v>
      </c>
      <c r="B98" s="43" t="s">
        <v>18</v>
      </c>
      <c r="C98" s="26">
        <v>5000</v>
      </c>
      <c r="D98" s="26"/>
      <c r="E98" s="26">
        <v>1300</v>
      </c>
      <c r="F98" s="26">
        <f t="shared" si="4"/>
        <v>6300</v>
      </c>
    </row>
    <row r="99" spans="1:6" s="23" customFormat="1" ht="12">
      <c r="A99" s="38">
        <v>4350</v>
      </c>
      <c r="B99" s="39" t="s">
        <v>57</v>
      </c>
      <c r="C99" s="26">
        <v>2400</v>
      </c>
      <c r="D99" s="26">
        <v>350</v>
      </c>
      <c r="E99" s="26"/>
      <c r="F99" s="26">
        <f t="shared" si="4"/>
        <v>2050</v>
      </c>
    </row>
    <row r="100" spans="1:6" s="23" customFormat="1" ht="12">
      <c r="A100" s="38">
        <v>4370</v>
      </c>
      <c r="B100" s="39" t="s">
        <v>59</v>
      </c>
      <c r="C100" s="26">
        <v>5300</v>
      </c>
      <c r="D100" s="26">
        <v>400</v>
      </c>
      <c r="E100" s="26"/>
      <c r="F100" s="26">
        <f t="shared" si="4"/>
        <v>4900</v>
      </c>
    </row>
    <row r="101" spans="1:6" s="23" customFormat="1" ht="12">
      <c r="A101" s="38">
        <v>4410</v>
      </c>
      <c r="B101" s="39" t="s">
        <v>60</v>
      </c>
      <c r="C101" s="26">
        <v>3530</v>
      </c>
      <c r="D101" s="26"/>
      <c r="E101" s="26">
        <v>370</v>
      </c>
      <c r="F101" s="26">
        <f t="shared" si="4"/>
        <v>3900</v>
      </c>
    </row>
    <row r="102" spans="1:6" s="23" customFormat="1" ht="12.75">
      <c r="A102" s="36">
        <v>80130</v>
      </c>
      <c r="B102" s="37" t="s">
        <v>76</v>
      </c>
      <c r="C102" s="68">
        <f>SUM(C103:C110)</f>
        <v>334560</v>
      </c>
      <c r="D102" s="68">
        <f>SUM(D103:D110)</f>
        <v>23500</v>
      </c>
      <c r="E102" s="68">
        <f>SUM(E103:E110)</f>
        <v>71072</v>
      </c>
      <c r="F102" s="68">
        <f>SUM(F103:F110)</f>
        <v>382132</v>
      </c>
    </row>
    <row r="103" spans="1:6" s="23" customFormat="1" ht="12">
      <c r="A103" s="38">
        <v>3020</v>
      </c>
      <c r="B103" s="39" t="s">
        <v>53</v>
      </c>
      <c r="C103" s="26">
        <v>49256</v>
      </c>
      <c r="D103" s="26"/>
      <c r="E103" s="26">
        <v>1500</v>
      </c>
      <c r="F103" s="26">
        <f t="shared" si="4"/>
        <v>50756</v>
      </c>
    </row>
    <row r="104" spans="1:6" s="23" customFormat="1" ht="12">
      <c r="A104" s="38">
        <v>4210</v>
      </c>
      <c r="B104" s="43" t="s">
        <v>19</v>
      </c>
      <c r="C104" s="26">
        <v>90532</v>
      </c>
      <c r="D104" s="26"/>
      <c r="E104" s="26">
        <v>25572</v>
      </c>
      <c r="F104" s="26">
        <f t="shared" si="4"/>
        <v>116104</v>
      </c>
    </row>
    <row r="105" spans="1:6" s="23" customFormat="1" ht="12">
      <c r="A105" s="40">
        <v>4260</v>
      </c>
      <c r="B105" s="39" t="s">
        <v>55</v>
      </c>
      <c r="C105" s="26">
        <v>80563</v>
      </c>
      <c r="D105" s="26">
        <v>5000</v>
      </c>
      <c r="E105" s="26"/>
      <c r="F105" s="26">
        <f t="shared" si="4"/>
        <v>75563</v>
      </c>
    </row>
    <row r="106" spans="1:6" s="23" customFormat="1" ht="12">
      <c r="A106" s="38">
        <v>4270</v>
      </c>
      <c r="B106" s="43" t="s">
        <v>25</v>
      </c>
      <c r="C106" s="26">
        <v>33500</v>
      </c>
      <c r="D106" s="26">
        <v>16300</v>
      </c>
      <c r="E106" s="26">
        <v>43000</v>
      </c>
      <c r="F106" s="26">
        <f t="shared" si="4"/>
        <v>60200</v>
      </c>
    </row>
    <row r="107" spans="1:6" s="23" customFormat="1" ht="12">
      <c r="A107" s="15">
        <v>4300</v>
      </c>
      <c r="B107" s="43" t="s">
        <v>18</v>
      </c>
      <c r="C107" s="26">
        <v>68870</v>
      </c>
      <c r="D107" s="26">
        <v>300</v>
      </c>
      <c r="E107" s="26"/>
      <c r="F107" s="26">
        <f t="shared" si="4"/>
        <v>68570</v>
      </c>
    </row>
    <row r="108" spans="1:6" s="23" customFormat="1" ht="12">
      <c r="A108" s="38">
        <v>4410</v>
      </c>
      <c r="B108" s="39" t="s">
        <v>60</v>
      </c>
      <c r="C108" s="26">
        <v>4139</v>
      </c>
      <c r="D108" s="26"/>
      <c r="E108" s="26">
        <v>1000</v>
      </c>
      <c r="F108" s="26">
        <f t="shared" si="4"/>
        <v>5139</v>
      </c>
    </row>
    <row r="109" spans="1:6" s="23" customFormat="1" ht="12">
      <c r="A109" s="38">
        <v>4700</v>
      </c>
      <c r="B109" s="43" t="s">
        <v>41</v>
      </c>
      <c r="C109" s="26">
        <v>5300</v>
      </c>
      <c r="D109" s="26">
        <v>900</v>
      </c>
      <c r="E109" s="26"/>
      <c r="F109" s="26">
        <f t="shared" si="4"/>
        <v>4400</v>
      </c>
    </row>
    <row r="110" spans="1:6" s="23" customFormat="1" ht="12">
      <c r="A110" s="38">
        <v>4740</v>
      </c>
      <c r="B110" s="39" t="s">
        <v>82</v>
      </c>
      <c r="C110" s="26">
        <v>2400</v>
      </c>
      <c r="D110" s="26">
        <v>1000</v>
      </c>
      <c r="E110" s="26"/>
      <c r="F110" s="26">
        <f t="shared" si="4"/>
        <v>1400</v>
      </c>
    </row>
    <row r="111" spans="1:6" s="23" customFormat="1" ht="12.75">
      <c r="A111" s="36">
        <v>80143</v>
      </c>
      <c r="B111" s="37" t="s">
        <v>77</v>
      </c>
      <c r="C111" s="68">
        <f>SUM(C112:C118)</f>
        <v>61523</v>
      </c>
      <c r="D111" s="68">
        <f>SUM(D112:D118)</f>
        <v>1380</v>
      </c>
      <c r="E111" s="68">
        <f>SUM(E112:E118)</f>
        <v>9080</v>
      </c>
      <c r="F111" s="68">
        <f>SUM(F112:F118)</f>
        <v>69223</v>
      </c>
    </row>
    <row r="112" spans="1:6" s="23" customFormat="1" ht="12">
      <c r="A112" s="38">
        <v>4210</v>
      </c>
      <c r="B112" s="43" t="s">
        <v>19</v>
      </c>
      <c r="C112" s="26">
        <v>3417</v>
      </c>
      <c r="D112" s="26"/>
      <c r="E112" s="26">
        <v>5080</v>
      </c>
      <c r="F112" s="26">
        <f t="shared" si="4"/>
        <v>8497</v>
      </c>
    </row>
    <row r="113" spans="1:6" s="23" customFormat="1" ht="12">
      <c r="A113" s="38">
        <v>4240</v>
      </c>
      <c r="B113" s="39" t="s">
        <v>83</v>
      </c>
      <c r="C113" s="26">
        <v>1690</v>
      </c>
      <c r="D113" s="26"/>
      <c r="E113" s="26">
        <v>3700</v>
      </c>
      <c r="F113" s="26">
        <f t="shared" si="4"/>
        <v>5390</v>
      </c>
    </row>
    <row r="114" spans="1:6" s="23" customFormat="1" ht="12">
      <c r="A114" s="15">
        <v>4300</v>
      </c>
      <c r="B114" s="43" t="s">
        <v>18</v>
      </c>
      <c r="C114" s="26">
        <v>765</v>
      </c>
      <c r="D114" s="26">
        <v>560</v>
      </c>
      <c r="E114" s="26"/>
      <c r="F114" s="26">
        <f t="shared" si="4"/>
        <v>205</v>
      </c>
    </row>
    <row r="115" spans="1:6" s="23" customFormat="1" ht="12">
      <c r="A115" s="38">
        <v>4350</v>
      </c>
      <c r="B115" s="39" t="s">
        <v>57</v>
      </c>
      <c r="C115" s="26">
        <v>1325</v>
      </c>
      <c r="D115" s="26">
        <v>300</v>
      </c>
      <c r="E115" s="26"/>
      <c r="F115" s="26">
        <f t="shared" si="4"/>
        <v>1025</v>
      </c>
    </row>
    <row r="116" spans="1:6" s="23" customFormat="1" ht="12">
      <c r="A116" s="38">
        <v>4370</v>
      </c>
      <c r="B116" s="39" t="s">
        <v>59</v>
      </c>
      <c r="C116" s="26">
        <v>3537</v>
      </c>
      <c r="D116" s="26">
        <v>320</v>
      </c>
      <c r="E116" s="26"/>
      <c r="F116" s="26">
        <f t="shared" si="4"/>
        <v>3217</v>
      </c>
    </row>
    <row r="117" spans="1:6" s="23" customFormat="1" ht="12">
      <c r="A117" s="38">
        <v>4400</v>
      </c>
      <c r="B117" s="39" t="s">
        <v>94</v>
      </c>
      <c r="C117" s="26">
        <v>47916</v>
      </c>
      <c r="D117" s="26">
        <v>200</v>
      </c>
      <c r="E117" s="26"/>
      <c r="F117" s="26">
        <f t="shared" si="4"/>
        <v>47716</v>
      </c>
    </row>
    <row r="118" spans="1:6" s="23" customFormat="1" ht="12">
      <c r="A118" s="38">
        <v>4410</v>
      </c>
      <c r="B118" s="39" t="s">
        <v>60</v>
      </c>
      <c r="C118" s="26">
        <v>2873</v>
      </c>
      <c r="D118" s="26"/>
      <c r="E118" s="26">
        <v>300</v>
      </c>
      <c r="F118" s="26">
        <f t="shared" si="4"/>
        <v>3173</v>
      </c>
    </row>
    <row r="119" spans="1:6" s="23" customFormat="1" ht="12.75">
      <c r="A119" s="36">
        <v>80146</v>
      </c>
      <c r="B119" s="37" t="s">
        <v>78</v>
      </c>
      <c r="C119" s="68">
        <f>SUM(C120:C121)</f>
        <v>42879</v>
      </c>
      <c r="D119" s="68">
        <f>SUM(D120:D121)</f>
        <v>18445</v>
      </c>
      <c r="E119" s="68">
        <f>SUM(E120:E121)</f>
        <v>400</v>
      </c>
      <c r="F119" s="68">
        <f>SUM(F120:F121)</f>
        <v>24834</v>
      </c>
    </row>
    <row r="120" spans="1:6" s="23" customFormat="1" ht="12">
      <c r="A120" s="38">
        <v>4410</v>
      </c>
      <c r="B120" s="39" t="s">
        <v>60</v>
      </c>
      <c r="C120" s="26">
        <v>6985</v>
      </c>
      <c r="D120" s="26"/>
      <c r="E120" s="26">
        <v>400</v>
      </c>
      <c r="F120" s="26">
        <f t="shared" si="4"/>
        <v>7385</v>
      </c>
    </row>
    <row r="121" spans="1:6" s="23" customFormat="1" ht="12">
      <c r="A121" s="38">
        <v>4700</v>
      </c>
      <c r="B121" s="43" t="s">
        <v>41</v>
      </c>
      <c r="C121" s="26">
        <v>35894</v>
      </c>
      <c r="D121" s="26">
        <v>18445</v>
      </c>
      <c r="E121" s="26"/>
      <c r="F121" s="26">
        <f t="shared" si="4"/>
        <v>17449</v>
      </c>
    </row>
    <row r="122" spans="1:6" s="23" customFormat="1" ht="12.75">
      <c r="A122" s="36">
        <v>80195</v>
      </c>
      <c r="B122" s="37" t="s">
        <v>79</v>
      </c>
      <c r="C122" s="68">
        <f>SUM(C123)</f>
        <v>30013</v>
      </c>
      <c r="D122" s="68">
        <f>SUM(D123)</f>
        <v>0</v>
      </c>
      <c r="E122" s="68">
        <f>SUM(E123)</f>
        <v>6000</v>
      </c>
      <c r="F122" s="68">
        <f>SUM(F123)</f>
        <v>36013</v>
      </c>
    </row>
    <row r="123" spans="1:6" s="23" customFormat="1" ht="12.75" thickBot="1">
      <c r="A123" s="15">
        <v>4300</v>
      </c>
      <c r="B123" s="43" t="s">
        <v>18</v>
      </c>
      <c r="C123" s="25">
        <v>30013</v>
      </c>
      <c r="D123" s="25"/>
      <c r="E123" s="25">
        <v>6000</v>
      </c>
      <c r="F123" s="26">
        <f t="shared" si="4"/>
        <v>36013</v>
      </c>
    </row>
    <row r="124" spans="1:6" s="23" customFormat="1" ht="12.75">
      <c r="A124" s="12">
        <v>852</v>
      </c>
      <c r="B124" s="13" t="s">
        <v>27</v>
      </c>
      <c r="C124" s="14">
        <f>SUM(C125,C128,C135)</f>
        <v>639766</v>
      </c>
      <c r="D124" s="14">
        <f>SUM(D125,D128,D135)</f>
        <v>255</v>
      </c>
      <c r="E124" s="14">
        <f>SUM(E125,E128,E135)</f>
        <v>21883</v>
      </c>
      <c r="F124" s="14">
        <f>SUM(F125,F128,F135)</f>
        <v>661394</v>
      </c>
    </row>
    <row r="125" spans="1:6" s="23" customFormat="1" ht="12.75">
      <c r="A125" s="58">
        <v>85202</v>
      </c>
      <c r="B125" s="60" t="s">
        <v>47</v>
      </c>
      <c r="C125" s="61">
        <f>SUM(C126)</f>
        <v>435542</v>
      </c>
      <c r="D125" s="61">
        <f>SUM(D126)</f>
        <v>0</v>
      </c>
      <c r="E125" s="61">
        <f>SUM(E126)</f>
        <v>8706</v>
      </c>
      <c r="F125" s="61">
        <f>SUM(F126)</f>
        <v>444248</v>
      </c>
    </row>
    <row r="126" spans="1:6" s="23" customFormat="1" ht="12">
      <c r="A126" s="59">
        <v>2820</v>
      </c>
      <c r="B126" s="57" t="s">
        <v>32</v>
      </c>
      <c r="C126" s="27">
        <v>435542</v>
      </c>
      <c r="D126" s="27"/>
      <c r="E126" s="27">
        <v>8706</v>
      </c>
      <c r="F126" s="27">
        <f>(C126-D126+E126)</f>
        <v>444248</v>
      </c>
    </row>
    <row r="127" spans="1:6" s="23" customFormat="1" ht="12">
      <c r="A127" s="38"/>
      <c r="B127" s="53" t="s">
        <v>33</v>
      </c>
      <c r="C127" s="28"/>
      <c r="D127" s="28"/>
      <c r="E127" s="28"/>
      <c r="F127" s="28"/>
    </row>
    <row r="128" spans="1:6" s="23" customFormat="1" ht="12.75">
      <c r="A128" s="58">
        <v>85218</v>
      </c>
      <c r="B128" s="60" t="s">
        <v>39</v>
      </c>
      <c r="C128" s="61">
        <f>SUM(C129:C134)</f>
        <v>198224</v>
      </c>
      <c r="D128" s="61">
        <f>SUM(D129:D134)</f>
        <v>255</v>
      </c>
      <c r="E128" s="61">
        <f>SUM(E129:E134)</f>
        <v>6255</v>
      </c>
      <c r="F128" s="61">
        <f>SUM(F129:F134)</f>
        <v>204224</v>
      </c>
    </row>
    <row r="129" spans="1:6" s="23" customFormat="1" ht="12">
      <c r="A129" s="59">
        <v>4010</v>
      </c>
      <c r="B129" s="43" t="s">
        <v>35</v>
      </c>
      <c r="C129" s="27">
        <v>147683</v>
      </c>
      <c r="D129" s="27"/>
      <c r="E129" s="27">
        <v>4992</v>
      </c>
      <c r="F129" s="27">
        <f>(C129-D129+E129)</f>
        <v>152675</v>
      </c>
    </row>
    <row r="130" spans="1:6" s="23" customFormat="1" ht="12">
      <c r="A130" s="38">
        <v>4110</v>
      </c>
      <c r="B130" s="39" t="s">
        <v>22</v>
      </c>
      <c r="C130" s="27">
        <v>27589</v>
      </c>
      <c r="D130" s="27"/>
      <c r="E130" s="27">
        <v>886</v>
      </c>
      <c r="F130" s="27">
        <f aca="true" t="shared" si="5" ref="F130:F136">(C130-D130+E130)</f>
        <v>28475</v>
      </c>
    </row>
    <row r="131" spans="1:6" s="23" customFormat="1" ht="12">
      <c r="A131" s="38">
        <v>4120</v>
      </c>
      <c r="B131" s="39" t="s">
        <v>23</v>
      </c>
      <c r="C131" s="27">
        <v>3813</v>
      </c>
      <c r="D131" s="27"/>
      <c r="E131" s="27">
        <v>122</v>
      </c>
      <c r="F131" s="27">
        <f t="shared" si="5"/>
        <v>3935</v>
      </c>
    </row>
    <row r="132" spans="1:6" s="23" customFormat="1" ht="12">
      <c r="A132" s="38">
        <v>4210</v>
      </c>
      <c r="B132" s="43" t="s">
        <v>19</v>
      </c>
      <c r="C132" s="27">
        <v>12139</v>
      </c>
      <c r="D132" s="27">
        <v>255</v>
      </c>
      <c r="E132" s="27"/>
      <c r="F132" s="27">
        <f t="shared" si="5"/>
        <v>11884</v>
      </c>
    </row>
    <row r="133" spans="1:6" s="23" customFormat="1" ht="12">
      <c r="A133" s="15">
        <v>4740</v>
      </c>
      <c r="B133" s="39" t="s">
        <v>84</v>
      </c>
      <c r="C133" s="27">
        <v>3000</v>
      </c>
      <c r="D133" s="27"/>
      <c r="E133" s="27">
        <v>40</v>
      </c>
      <c r="F133" s="27">
        <f t="shared" si="5"/>
        <v>3040</v>
      </c>
    </row>
    <row r="134" spans="1:6" s="23" customFormat="1" ht="12">
      <c r="A134" s="40">
        <v>4750</v>
      </c>
      <c r="B134" s="39" t="s">
        <v>31</v>
      </c>
      <c r="C134" s="26">
        <v>4000</v>
      </c>
      <c r="D134" s="26"/>
      <c r="E134" s="26">
        <v>215</v>
      </c>
      <c r="F134" s="27">
        <f t="shared" si="5"/>
        <v>4215</v>
      </c>
    </row>
    <row r="135" spans="1:6" s="23" customFormat="1" ht="12.75">
      <c r="A135" s="58">
        <v>85295</v>
      </c>
      <c r="B135" s="60" t="s">
        <v>79</v>
      </c>
      <c r="C135" s="68">
        <f>SUM(C136)</f>
        <v>6000</v>
      </c>
      <c r="D135" s="68">
        <f>SUM(D136)</f>
        <v>0</v>
      </c>
      <c r="E135" s="68">
        <f>SUM(E136)</f>
        <v>6922</v>
      </c>
      <c r="F135" s="68">
        <f>SUM(F136)</f>
        <v>12922</v>
      </c>
    </row>
    <row r="136" spans="1:6" s="23" customFormat="1" ht="12">
      <c r="A136" s="40">
        <v>2820</v>
      </c>
      <c r="B136" s="57" t="s">
        <v>32</v>
      </c>
      <c r="C136" s="26">
        <v>6000</v>
      </c>
      <c r="D136" s="26"/>
      <c r="E136" s="26">
        <v>6922</v>
      </c>
      <c r="F136" s="27">
        <f t="shared" si="5"/>
        <v>12922</v>
      </c>
    </row>
    <row r="137" spans="1:6" s="23" customFormat="1" ht="12.75" thickBot="1">
      <c r="A137" s="40"/>
      <c r="B137" s="53" t="s">
        <v>33</v>
      </c>
      <c r="C137" s="25"/>
      <c r="D137" s="25"/>
      <c r="E137" s="25"/>
      <c r="F137" s="25"/>
    </row>
    <row r="138" spans="1:6" s="23" customFormat="1" ht="12.75">
      <c r="A138" s="12">
        <v>853</v>
      </c>
      <c r="B138" s="13" t="s">
        <v>88</v>
      </c>
      <c r="C138" s="14">
        <f>SUM(C139)</f>
        <v>55306</v>
      </c>
      <c r="D138" s="14">
        <f>SUM(D139)</f>
        <v>2724</v>
      </c>
      <c r="E138" s="14">
        <f>SUM(E139)</f>
        <v>2724</v>
      </c>
      <c r="F138" s="14">
        <f>SUM(F139)</f>
        <v>55306</v>
      </c>
    </row>
    <row r="139" spans="1:6" s="23" customFormat="1" ht="12.75">
      <c r="A139" s="58">
        <v>85333</v>
      </c>
      <c r="B139" s="60" t="s">
        <v>87</v>
      </c>
      <c r="C139" s="61">
        <f>SUM(C140:C145)</f>
        <v>55306</v>
      </c>
      <c r="D139" s="61">
        <f>SUM(D140:D145)</f>
        <v>2724</v>
      </c>
      <c r="E139" s="61">
        <f>SUM(E140:E145)</f>
        <v>2724</v>
      </c>
      <c r="F139" s="61">
        <f>SUM(F140:F145)</f>
        <v>55306</v>
      </c>
    </row>
    <row r="140" spans="1:6" s="23" customFormat="1" ht="12">
      <c r="A140" s="38">
        <v>4210</v>
      </c>
      <c r="B140" s="43" t="s">
        <v>19</v>
      </c>
      <c r="C140" s="27">
        <v>24735</v>
      </c>
      <c r="D140" s="27">
        <v>185</v>
      </c>
      <c r="E140" s="27">
        <v>2539</v>
      </c>
      <c r="F140" s="27">
        <f aca="true" t="shared" si="6" ref="F140:F145">(C140-D140+E140)</f>
        <v>27089</v>
      </c>
    </row>
    <row r="141" spans="1:6" s="23" customFormat="1" ht="12">
      <c r="A141" s="38">
        <v>4270</v>
      </c>
      <c r="B141" s="39" t="s">
        <v>25</v>
      </c>
      <c r="C141" s="27">
        <v>2709</v>
      </c>
      <c r="D141" s="27">
        <v>692</v>
      </c>
      <c r="E141" s="27"/>
      <c r="F141" s="27">
        <f t="shared" si="6"/>
        <v>2017</v>
      </c>
    </row>
    <row r="142" spans="1:6" s="23" customFormat="1" ht="12">
      <c r="A142" s="38">
        <v>4300</v>
      </c>
      <c r="B142" s="39" t="s">
        <v>86</v>
      </c>
      <c r="C142" s="27">
        <v>5361</v>
      </c>
      <c r="D142" s="27">
        <v>1011</v>
      </c>
      <c r="E142" s="27"/>
      <c r="F142" s="27">
        <f t="shared" si="6"/>
        <v>4350</v>
      </c>
    </row>
    <row r="143" spans="1:6" s="23" customFormat="1" ht="12">
      <c r="A143" s="38">
        <v>4370</v>
      </c>
      <c r="B143" s="39" t="s">
        <v>59</v>
      </c>
      <c r="C143" s="27">
        <v>1835</v>
      </c>
      <c r="D143" s="27">
        <v>580</v>
      </c>
      <c r="E143" s="27"/>
      <c r="F143" s="27">
        <f t="shared" si="6"/>
        <v>1255</v>
      </c>
    </row>
    <row r="144" spans="1:6" s="23" customFormat="1" ht="12">
      <c r="A144" s="38">
        <v>4440</v>
      </c>
      <c r="B144" s="39" t="s">
        <v>61</v>
      </c>
      <c r="C144" s="27">
        <v>20220</v>
      </c>
      <c r="D144" s="27"/>
      <c r="E144" s="27">
        <v>185</v>
      </c>
      <c r="F144" s="27">
        <f t="shared" si="6"/>
        <v>20405</v>
      </c>
    </row>
    <row r="145" spans="1:6" s="23" customFormat="1" ht="12.75" thickBot="1">
      <c r="A145" s="38">
        <v>4700</v>
      </c>
      <c r="B145" s="43" t="s">
        <v>41</v>
      </c>
      <c r="C145" s="25">
        <v>446</v>
      </c>
      <c r="D145" s="25">
        <v>256</v>
      </c>
      <c r="E145" s="25"/>
      <c r="F145" s="25">
        <f t="shared" si="6"/>
        <v>190</v>
      </c>
    </row>
    <row r="146" spans="1:6" s="23" customFormat="1" ht="12.75">
      <c r="A146" s="12">
        <v>854</v>
      </c>
      <c r="B146" s="13" t="s">
        <v>40</v>
      </c>
      <c r="C146" s="24">
        <f>SUM(C147)</f>
        <v>278124</v>
      </c>
      <c r="D146" s="24">
        <f>SUM(D147)</f>
        <v>6700</v>
      </c>
      <c r="E146" s="24">
        <f>SUM(E147)</f>
        <v>6700</v>
      </c>
      <c r="F146" s="24">
        <f>SUM(F147)</f>
        <v>278124</v>
      </c>
    </row>
    <row r="147" spans="1:6" s="23" customFormat="1" ht="12.75">
      <c r="A147" s="58">
        <v>85410</v>
      </c>
      <c r="B147" s="60" t="s">
        <v>85</v>
      </c>
      <c r="C147" s="56">
        <f>SUM(C148:C150)</f>
        <v>278124</v>
      </c>
      <c r="D147" s="56">
        <f>SUM(D148:D150)</f>
        <v>6700</v>
      </c>
      <c r="E147" s="56">
        <f>SUM(E148:E150)</f>
        <v>6700</v>
      </c>
      <c r="F147" s="56">
        <f>SUM(F148:F150)</f>
        <v>278124</v>
      </c>
    </row>
    <row r="148" spans="1:6" s="23" customFormat="1" ht="12">
      <c r="A148" s="15">
        <v>4210</v>
      </c>
      <c r="B148" s="53" t="s">
        <v>42</v>
      </c>
      <c r="C148" s="26">
        <v>156653</v>
      </c>
      <c r="D148" s="26">
        <v>3000</v>
      </c>
      <c r="E148" s="26"/>
      <c r="F148" s="26">
        <f>(C148-D148+E148)</f>
        <v>153653</v>
      </c>
    </row>
    <row r="149" spans="1:6" s="23" customFormat="1" ht="12">
      <c r="A149" s="15">
        <v>4260</v>
      </c>
      <c r="B149" s="39" t="s">
        <v>55</v>
      </c>
      <c r="C149" s="26">
        <v>54071</v>
      </c>
      <c r="D149" s="26">
        <v>3700</v>
      </c>
      <c r="E149" s="26"/>
      <c r="F149" s="26">
        <f>(C149-D149+E149)</f>
        <v>50371</v>
      </c>
    </row>
    <row r="150" spans="1:6" s="23" customFormat="1" ht="12.75" thickBot="1">
      <c r="A150" s="15">
        <v>4270</v>
      </c>
      <c r="B150" s="39" t="s">
        <v>25</v>
      </c>
      <c r="C150" s="26">
        <v>67400</v>
      </c>
      <c r="D150" s="26"/>
      <c r="E150" s="26">
        <v>6700</v>
      </c>
      <c r="F150" s="26">
        <f>(C150-D150+E150)</f>
        <v>74100</v>
      </c>
    </row>
    <row r="151" spans="1:6" s="32" customFormat="1" ht="15.75" thickBot="1">
      <c r="A151" s="29"/>
      <c r="B151" s="30" t="s">
        <v>20</v>
      </c>
      <c r="C151" s="31" t="s">
        <v>21</v>
      </c>
      <c r="D151" s="62">
        <f>SUM(D14,D35,D40,D65,D83,D86,D124,D138,D146)</f>
        <v>290214</v>
      </c>
      <c r="E151" s="62">
        <f>SUM(E14,E35,E40,E65,E83,E86,E124,E138,E146)</f>
        <v>365014</v>
      </c>
      <c r="F151" s="31" t="s">
        <v>21</v>
      </c>
    </row>
    <row r="154" ht="12.75">
      <c r="B154" t="s">
        <v>28</v>
      </c>
    </row>
  </sheetData>
  <mergeCells count="6">
    <mergeCell ref="D10:E10"/>
    <mergeCell ref="D1:F1"/>
    <mergeCell ref="D2:F2"/>
    <mergeCell ref="D3:F3"/>
    <mergeCell ref="D4:F4"/>
    <mergeCell ref="A6:F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2007-12-13T12:19:29Z</cp:lastPrinted>
  <dcterms:created xsi:type="dcterms:W3CDTF">2006-02-10T11:32:31Z</dcterms:created>
  <dcterms:modified xsi:type="dcterms:W3CDTF">2007-12-13T14:31:27Z</dcterms:modified>
  <cp:category/>
  <cp:version/>
  <cp:contentType/>
  <cp:contentStatus/>
</cp:coreProperties>
</file>