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<sst xmlns="http://schemas.openxmlformats.org/spreadsheetml/2006/main" count="156" uniqueCount="131">
  <si>
    <t>Dział</t>
  </si>
  <si>
    <t>Rozdział</t>
  </si>
  <si>
    <t>Paragraf</t>
  </si>
  <si>
    <t>Treść</t>
  </si>
  <si>
    <t>Uchwała</t>
  </si>
  <si>
    <t>budzetowa</t>
  </si>
  <si>
    <t>Plan po zm.</t>
  </si>
  <si>
    <t>Wykonanie</t>
  </si>
  <si>
    <t>%</t>
  </si>
  <si>
    <t>Administracja publiczna</t>
  </si>
  <si>
    <t>Starostwo Powiatowe</t>
  </si>
  <si>
    <t>dotacje celowe przekazane dla powiatu</t>
  </si>
  <si>
    <t>na zadania bieżące realizowane na</t>
  </si>
  <si>
    <t>podstawie porozumień miedzy j.s.t. -</t>
  </si>
  <si>
    <t>Starostwo Powiatowe w Działdowie</t>
  </si>
  <si>
    <t xml:space="preserve">na bieżace utrzymanie drogi </t>
  </si>
  <si>
    <t xml:space="preserve">Oświata i wychowanie </t>
  </si>
  <si>
    <t>Szkoły zawodowe</t>
  </si>
  <si>
    <t>*Ośrodek Szkolenia Zawodowego</t>
  </si>
  <si>
    <t>,,Uniwersus"</t>
  </si>
  <si>
    <t>*Warmińsko-Mazurski Zakład Doskona</t>
  </si>
  <si>
    <t>lenia Zawodowego w Olsztynie</t>
  </si>
  <si>
    <t>Ośrodek Kształcenia Zawodowego</t>
  </si>
  <si>
    <t>w Nidzicy</t>
  </si>
  <si>
    <t>dotacja celowa z budżetu na dofinanso</t>
  </si>
  <si>
    <t>wanie zadań zleconych do realizacji</t>
  </si>
  <si>
    <t>stowarzyszeniom -</t>
  </si>
  <si>
    <t xml:space="preserve">dofinasowanie działalności świetlicy </t>
  </si>
  <si>
    <t>terapeutycznej Polskiego Stowarzysze</t>
  </si>
  <si>
    <t>nia na Rzecz Osób z Upośledzeniem</t>
  </si>
  <si>
    <t>Umysłowym Koło w Nidzicy</t>
  </si>
  <si>
    <t>Domy pomocy społecznej</t>
  </si>
  <si>
    <t>dofinansowanie działalności ,, Domu</t>
  </si>
  <si>
    <t>Rodzinnego Hostel " w Napiwodzie</t>
  </si>
  <si>
    <t>Polskiego Stowarzyszenia na Rzecz</t>
  </si>
  <si>
    <t>Osób z Uposledzeniem Umysłowym</t>
  </si>
  <si>
    <t>Edukacyjna opieka wychowawcza</t>
  </si>
  <si>
    <t>Pozostała działalność</t>
  </si>
  <si>
    <t>*Ośrodek Rehabilitacyjno-Edukacyjno-</t>
  </si>
  <si>
    <t>Wychowawczy dla Dzieci i Młodzieży</t>
  </si>
  <si>
    <t>z Uposledzeniem Umysłowym</t>
  </si>
  <si>
    <t>Kultura i ochrona dziedzictwa narodo</t>
  </si>
  <si>
    <t>wego</t>
  </si>
  <si>
    <t>Biblioteki</t>
  </si>
  <si>
    <t>z tego:</t>
  </si>
  <si>
    <t>OGÓŁEM DOTACJE</t>
  </si>
  <si>
    <t>*dotacje celowe</t>
  </si>
  <si>
    <t>*dotacje podmiotowe</t>
  </si>
  <si>
    <t>4. Udzielone dotacje.</t>
  </si>
  <si>
    <t>Pomoc społeczna</t>
  </si>
  <si>
    <t>Placówki opiekuńczo-wychowawcze</t>
  </si>
  <si>
    <t xml:space="preserve">Dotacja podmiotowa z budzetu dla  </t>
  </si>
  <si>
    <t>oświaty</t>
  </si>
  <si>
    <t xml:space="preserve">niepublicznej jednostki systemu </t>
  </si>
  <si>
    <t xml:space="preserve">Dotacja podmiotowa z budzetu dla </t>
  </si>
  <si>
    <t>niepublicznej jednostki systemu</t>
  </si>
  <si>
    <t>Załącznik nr 2</t>
  </si>
  <si>
    <t xml:space="preserve"> *kultura i ochrona dóbr kultury - organiza</t>
  </si>
  <si>
    <t>* działania na rzecz osób niepełnospraw</t>
  </si>
  <si>
    <t>rekreakcyjn,w tym o charakt.integracji</t>
  </si>
  <si>
    <t>Dotacja celowa z budżetu na finansowa</t>
  </si>
  <si>
    <t xml:space="preserve">nie lub dofinansowanie zadań zleconych </t>
  </si>
  <si>
    <t>do realizacji stowarzyszeniom</t>
  </si>
  <si>
    <t>kapitał żelazny na tworzenie stypendiów</t>
  </si>
  <si>
    <t>dla uczniów z terenu powiatu nidzickiego</t>
  </si>
  <si>
    <t>do realizacji pozostałym jednostkom</t>
  </si>
  <si>
    <t>niezaliczanym do sektora finansów</t>
  </si>
  <si>
    <t>publicznych</t>
  </si>
  <si>
    <t>Dotacje celowe przekazane do samorzą</t>
  </si>
  <si>
    <t xml:space="preserve">du województwa na zadania bieżące </t>
  </si>
  <si>
    <t xml:space="preserve">realizowane na podstawie porozumień </t>
  </si>
  <si>
    <t>Regionu Warmińsko-Mazurskiego w</t>
  </si>
  <si>
    <t>Brukseli</t>
  </si>
  <si>
    <t>samorządowej instytucji kultury</t>
  </si>
  <si>
    <t>Miejsko-Gminna Biblioteka Publiczna</t>
  </si>
  <si>
    <t>Kutura fizyczna i sport</t>
  </si>
  <si>
    <t>Zadania w zakresie kultury fizycznej</t>
  </si>
  <si>
    <t>i sportu</t>
  </si>
  <si>
    <r>
      <t xml:space="preserve">między j.s.t. - </t>
    </r>
    <r>
      <rPr>
        <i/>
        <sz val="10"/>
        <rFont val="Arial CE"/>
        <family val="2"/>
      </rPr>
      <t>na funkcjonowanie Biura</t>
    </r>
  </si>
  <si>
    <t>na 2006r.</t>
  </si>
  <si>
    <t>do realizacji fundacjom</t>
  </si>
  <si>
    <t>program piltotażowy Lider Plus-opracowa</t>
  </si>
  <si>
    <t>nie rozwoju obszarów wiejskich powiatu</t>
  </si>
  <si>
    <t>Nidzickiego</t>
  </si>
  <si>
    <t>cja przedsiewzięć w zakresie kontynuacji</t>
  </si>
  <si>
    <t>i rozwoju tradycji lokalnych</t>
  </si>
  <si>
    <t>* ratownictwo i ochrona życia</t>
  </si>
  <si>
    <t>* nauka, edukacja, oświata i wychowanie</t>
  </si>
  <si>
    <t>(pomoc stypendialna)</t>
  </si>
  <si>
    <t>* ochrona i promocja zdrowia</t>
  </si>
  <si>
    <t xml:space="preserve"> * rozpowszechnianie kultury fizycznej,</t>
  </si>
  <si>
    <t>sportu i rekreacji - organizacja powiat.</t>
  </si>
  <si>
    <t>imprez sportowych</t>
  </si>
  <si>
    <t xml:space="preserve">Wydatki na pomoc finansową udzielaną </t>
  </si>
  <si>
    <t>między jst na dofinansowanie własnych</t>
  </si>
  <si>
    <t>zadań bieżących na utrzymanie dzieci</t>
  </si>
  <si>
    <t>w placówkach opiekuńczo-wychowaw.</t>
  </si>
  <si>
    <t xml:space="preserve">(porozumienie z powiatami Ostróda, </t>
  </si>
  <si>
    <t>Olsztyn, Węgorzewo, Nowe Miasto</t>
  </si>
  <si>
    <t>Lubawskie, Szczytno, oraz z miastem</t>
  </si>
  <si>
    <t>Olsztyn)</t>
  </si>
  <si>
    <t>Rodziny zastępcze</t>
  </si>
  <si>
    <t>misięczna pomoc na pokrycie kosztów</t>
  </si>
  <si>
    <t>dzieci zastępczych (porozumienie</t>
  </si>
  <si>
    <t>z powiatami Ostróda, Olsztyn, Elbląg,</t>
  </si>
  <si>
    <t>Mława, Iława)</t>
  </si>
  <si>
    <t>*wydatki na pomoc finansową</t>
  </si>
  <si>
    <t>dotacje celowe przekazane gminie</t>
  </si>
  <si>
    <t xml:space="preserve">dotacja dla gm.janowiec Kość. na </t>
  </si>
  <si>
    <t xml:space="preserve">dofinansowanie kosztów organizacji </t>
  </si>
  <si>
    <t>Powiatowego Dnia Strażaka</t>
  </si>
  <si>
    <t>Bezpieczeństwo publiczne i ochrona</t>
  </si>
  <si>
    <t>przeciwpożarowa</t>
  </si>
  <si>
    <t>Komendy powiatowe Policji</t>
  </si>
  <si>
    <t>Wpłaty jednostek na fundusz celowy</t>
  </si>
  <si>
    <t>* środki na rzecz Funduszu Wsparcia</t>
  </si>
  <si>
    <t>Policji celem zakupu zestawu kompu</t>
  </si>
  <si>
    <t>terowego dla Komendy Powiatowej</t>
  </si>
  <si>
    <t>Policji w Nidzicy</t>
  </si>
  <si>
    <t>*wpłaty na fudusz celowy</t>
  </si>
  <si>
    <t>31.12.2006r</t>
  </si>
  <si>
    <t>na 31.12.06r</t>
  </si>
  <si>
    <t>II.Sprawozdanie roczne z wykonania wydatków budżetu Powiatu Nidzickiego</t>
  </si>
  <si>
    <t>Ochrona zdrowia</t>
  </si>
  <si>
    <t>Szpitale ogólne</t>
  </si>
  <si>
    <t>Dotacja podmiotowa z budżetu dla samodz.</t>
  </si>
  <si>
    <t>publicznego zakładu opieki zdrowotnej</t>
  </si>
  <si>
    <t>Ośrodki wsparcia</t>
  </si>
  <si>
    <t>z dnia 20 marca 2007.r</t>
  </si>
  <si>
    <t>za 2006 rok</t>
  </si>
  <si>
    <t>do Uchwały Zarządu nr 15/2007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</si>
</sst>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8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4" xfId="0" applyNumberFormat="1" applyBorder="1" applyAlignment="1">
      <alignment/>
    </xf>
    <xf numFmtId="2" fontId="3" fillId="0" borderId="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left"/>
    </xf>
    <xf numFmtId="2" fontId="3" fillId="0" borderId="1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2" borderId="1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3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2" fontId="2" fillId="0" borderId="4" xfId="0" applyNumberFormat="1" applyFont="1" applyBorder="1" applyAlignment="1">
      <alignment horizontal="left"/>
    </xf>
    <xf numFmtId="2" fontId="2" fillId="0" borderId="9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" fontId="0" fillId="0" borderId="4" xfId="0" applyNumberFormat="1" applyBorder="1" applyAlignment="1">
      <alignment/>
    </xf>
    <xf numFmtId="4" fontId="3" fillId="0" borderId="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2" fillId="0" borderId="4" xfId="0" applyNumberFormat="1" applyFont="1" applyBorder="1" applyAlignment="1">
      <alignment horizontal="left"/>
    </xf>
    <xf numFmtId="2" fontId="0" fillId="0" borderId="4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9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6" fillId="2" borderId="3" xfId="0" applyNumberFormat="1" applyFont="1" applyFill="1" applyBorder="1" applyAlignment="1">
      <alignment/>
    </xf>
    <xf numFmtId="2" fontId="6" fillId="2" borderId="13" xfId="0" applyNumberFormat="1" applyFont="1" applyFill="1" applyBorder="1" applyAlignment="1">
      <alignment/>
    </xf>
    <xf numFmtId="4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4" fontId="0" fillId="0" borderId="4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workbookViewId="0" topLeftCell="A1">
      <selection activeCell="H139" sqref="H139"/>
    </sheetView>
  </sheetViews>
  <sheetFormatPr defaultColWidth="9.00390625" defaultRowHeight="12.75"/>
  <cols>
    <col min="1" max="1" width="8.375" style="0" customWidth="1"/>
    <col min="2" max="2" width="33.00390625" style="0" customWidth="1"/>
    <col min="3" max="3" width="11.375" style="0" customWidth="1"/>
    <col min="4" max="4" width="11.25390625" style="0" customWidth="1"/>
    <col min="5" max="5" width="12.875" style="0" customWidth="1"/>
    <col min="6" max="6" width="8.125" style="0" customWidth="1"/>
  </cols>
  <sheetData>
    <row r="1" ht="12.75">
      <c r="D1" t="s">
        <v>56</v>
      </c>
    </row>
    <row r="2" spans="4:6" ht="12.75">
      <c r="D2" s="96" t="s">
        <v>130</v>
      </c>
      <c r="E2" s="96"/>
      <c r="F2" s="96"/>
    </row>
    <row r="3" spans="4:6" ht="12.75">
      <c r="D3" s="96" t="s">
        <v>128</v>
      </c>
      <c r="E3" s="96"/>
      <c r="F3" s="96"/>
    </row>
    <row r="5" spans="1:6" ht="15.75">
      <c r="A5" s="97" t="s">
        <v>122</v>
      </c>
      <c r="B5" s="97"/>
      <c r="C5" s="97"/>
      <c r="D5" s="97"/>
      <c r="E5" s="97"/>
      <c r="F5" s="97"/>
    </row>
    <row r="6" spans="1:6" ht="15.75">
      <c r="A6" s="97" t="s">
        <v>129</v>
      </c>
      <c r="B6" s="97"/>
      <c r="C6" s="97"/>
      <c r="D6" s="97"/>
      <c r="E6" s="97"/>
      <c r="F6" s="97"/>
    </row>
    <row r="7" spans="1:6" ht="9" customHeight="1">
      <c r="A7" s="34"/>
      <c r="B7" s="97"/>
      <c r="C7" s="97"/>
      <c r="D7" s="97"/>
      <c r="E7" s="34"/>
      <c r="F7" s="34"/>
    </row>
    <row r="8" spans="1:6" ht="14.25" customHeight="1">
      <c r="A8" s="34"/>
      <c r="B8" s="95" t="s">
        <v>48</v>
      </c>
      <c r="C8" s="95"/>
      <c r="D8" s="95"/>
      <c r="E8" s="34"/>
      <c r="F8" s="34"/>
    </row>
    <row r="9" ht="9.75" customHeight="1" thickBot="1"/>
    <row r="10" spans="1:6" ht="12.75">
      <c r="A10" s="9" t="s">
        <v>0</v>
      </c>
      <c r="B10" s="10" t="s">
        <v>3</v>
      </c>
      <c r="C10" s="9" t="s">
        <v>4</v>
      </c>
      <c r="D10" s="11" t="s">
        <v>6</v>
      </c>
      <c r="E10" s="9" t="s">
        <v>7</v>
      </c>
      <c r="F10" s="9" t="s">
        <v>8</v>
      </c>
    </row>
    <row r="11" spans="1:6" ht="12.75">
      <c r="A11" s="12" t="s">
        <v>1</v>
      </c>
      <c r="B11" s="13"/>
      <c r="C11" s="12" t="s">
        <v>5</v>
      </c>
      <c r="D11" s="13" t="s">
        <v>120</v>
      </c>
      <c r="E11" s="12" t="s">
        <v>121</v>
      </c>
      <c r="F11" s="14">
        <v>0.2111111111111111</v>
      </c>
    </row>
    <row r="12" spans="1:6" ht="13.5" thickBot="1">
      <c r="A12" s="15" t="s">
        <v>2</v>
      </c>
      <c r="B12" s="16"/>
      <c r="C12" s="15" t="s">
        <v>79</v>
      </c>
      <c r="D12" s="16"/>
      <c r="E12" s="15"/>
      <c r="F12" s="15"/>
    </row>
    <row r="13" spans="1:6" ht="13.5" thickBot="1">
      <c r="A13" s="7">
        <v>1</v>
      </c>
      <c r="B13" s="8">
        <v>2</v>
      </c>
      <c r="C13" s="7">
        <v>3</v>
      </c>
      <c r="D13" s="8">
        <v>4</v>
      </c>
      <c r="E13" s="7">
        <v>5</v>
      </c>
      <c r="F13" s="7">
        <v>6</v>
      </c>
    </row>
    <row r="14" spans="1:6" ht="12.75">
      <c r="A14" s="9">
        <v>750</v>
      </c>
      <c r="B14" s="11" t="s">
        <v>9</v>
      </c>
      <c r="C14" s="64">
        <f>SUM(C16,C22,C27,C33,C44)</f>
        <v>34700</v>
      </c>
      <c r="D14" s="64">
        <f>SUM(D16,D22,D27,D33,D44)</f>
        <v>31700</v>
      </c>
      <c r="E14" s="64">
        <f>SUM(E16,E22,E27,E33,E44)</f>
        <v>30700</v>
      </c>
      <c r="F14" s="22">
        <f>(E14/D14)*100</f>
        <v>96.84542586750788</v>
      </c>
    </row>
    <row r="15" spans="1:6" ht="12.75">
      <c r="A15" s="5">
        <v>75020</v>
      </c>
      <c r="B15" s="1" t="s">
        <v>10</v>
      </c>
      <c r="C15" s="63"/>
      <c r="D15" s="1"/>
      <c r="E15" s="5"/>
      <c r="F15" s="21"/>
    </row>
    <row r="16" spans="1:6" ht="12.75">
      <c r="A16" s="5">
        <v>2310</v>
      </c>
      <c r="B16" s="1" t="s">
        <v>107</v>
      </c>
      <c r="C16" s="63"/>
      <c r="D16" s="74">
        <v>1000</v>
      </c>
      <c r="E16" s="63">
        <v>1000</v>
      </c>
      <c r="F16" s="21">
        <f>(E16/D16)*100</f>
        <v>100</v>
      </c>
    </row>
    <row r="17" spans="1:6" ht="12.75">
      <c r="A17" s="5"/>
      <c r="B17" s="1" t="s">
        <v>12</v>
      </c>
      <c r="C17" s="63"/>
      <c r="D17" s="1"/>
      <c r="E17" s="5"/>
      <c r="F17" s="21"/>
    </row>
    <row r="18" spans="1:6" ht="12.75">
      <c r="A18" s="5"/>
      <c r="B18" s="1" t="s">
        <v>13</v>
      </c>
      <c r="C18" s="63"/>
      <c r="D18" s="1"/>
      <c r="E18" s="5"/>
      <c r="F18" s="21"/>
    </row>
    <row r="19" spans="1:6" ht="12.75">
      <c r="A19" s="5"/>
      <c r="B19" s="72" t="s">
        <v>108</v>
      </c>
      <c r="C19" s="63"/>
      <c r="D19" s="1"/>
      <c r="E19" s="5"/>
      <c r="F19" s="21"/>
    </row>
    <row r="20" spans="1:6" ht="12.75">
      <c r="A20" s="5"/>
      <c r="B20" s="72" t="s">
        <v>109</v>
      </c>
      <c r="C20" s="63"/>
      <c r="D20" s="1"/>
      <c r="E20" s="5"/>
      <c r="F20" s="21"/>
    </row>
    <row r="21" spans="1:6" ht="12.75">
      <c r="A21" s="23"/>
      <c r="B21" s="98" t="s">
        <v>110</v>
      </c>
      <c r="C21" s="65"/>
      <c r="D21" s="24"/>
      <c r="E21" s="23"/>
      <c r="F21" s="71"/>
    </row>
    <row r="22" spans="1:6" ht="12.75">
      <c r="A22" s="5">
        <v>2320</v>
      </c>
      <c r="B22" s="1" t="s">
        <v>11</v>
      </c>
      <c r="C22" s="63">
        <v>10000</v>
      </c>
      <c r="D22" s="74">
        <v>10000</v>
      </c>
      <c r="E22" s="63">
        <v>10000</v>
      </c>
      <c r="F22" s="21">
        <f>(E22/D22)*100</f>
        <v>100</v>
      </c>
    </row>
    <row r="23" spans="1:6" ht="12.75">
      <c r="A23" s="5"/>
      <c r="B23" s="1" t="s">
        <v>12</v>
      </c>
      <c r="C23" s="63"/>
      <c r="D23" s="1"/>
      <c r="E23" s="5"/>
      <c r="F23" s="5"/>
    </row>
    <row r="24" spans="1:6" ht="12.75">
      <c r="A24" s="5"/>
      <c r="B24" s="1" t="s">
        <v>13</v>
      </c>
      <c r="C24" s="63"/>
      <c r="D24" s="1"/>
      <c r="E24" s="5"/>
      <c r="F24" s="21"/>
    </row>
    <row r="25" spans="1:6" ht="12.75">
      <c r="A25" s="5"/>
      <c r="B25" s="19" t="s">
        <v>14</v>
      </c>
      <c r="C25" s="63"/>
      <c r="D25" s="1"/>
      <c r="E25" s="5"/>
      <c r="F25" s="5"/>
    </row>
    <row r="26" spans="1:6" ht="12.75">
      <c r="A26" s="23"/>
      <c r="B26" s="26" t="s">
        <v>15</v>
      </c>
      <c r="C26" s="65"/>
      <c r="D26" s="24"/>
      <c r="E26" s="23"/>
      <c r="F26" s="23"/>
    </row>
    <row r="27" spans="1:6" ht="12.75">
      <c r="A27" s="5">
        <v>2330</v>
      </c>
      <c r="B27" s="51" t="s">
        <v>68</v>
      </c>
      <c r="C27" s="63">
        <v>2700</v>
      </c>
      <c r="D27" s="74">
        <v>2700</v>
      </c>
      <c r="E27" s="21">
        <v>2700</v>
      </c>
      <c r="F27" s="21">
        <f>(E27/D27)*100</f>
        <v>100</v>
      </c>
    </row>
    <row r="28" spans="1:6" ht="12.75">
      <c r="A28" s="5"/>
      <c r="B28" s="52" t="s">
        <v>69</v>
      </c>
      <c r="C28" s="63"/>
      <c r="D28" s="1"/>
      <c r="E28" s="5"/>
      <c r="F28" s="5"/>
    </row>
    <row r="29" spans="1:6" ht="12.75">
      <c r="A29" s="5"/>
      <c r="B29" s="52" t="s">
        <v>70</v>
      </c>
      <c r="C29" s="63"/>
      <c r="D29" s="1"/>
      <c r="E29" s="5"/>
      <c r="F29" s="5"/>
    </row>
    <row r="30" spans="1:6" ht="12.75">
      <c r="A30" s="5"/>
      <c r="B30" s="52" t="s">
        <v>78</v>
      </c>
      <c r="C30" s="63"/>
      <c r="D30" s="1"/>
      <c r="E30" s="5"/>
      <c r="F30" s="5"/>
    </row>
    <row r="31" spans="1:6" ht="12.75">
      <c r="A31" s="5"/>
      <c r="B31" s="19" t="s">
        <v>71</v>
      </c>
      <c r="C31" s="63"/>
      <c r="D31" s="1"/>
      <c r="E31" s="5"/>
      <c r="F31" s="5"/>
    </row>
    <row r="32" spans="1:6" ht="12.75">
      <c r="A32" s="5"/>
      <c r="B32" s="19" t="s">
        <v>72</v>
      </c>
      <c r="C32" s="65"/>
      <c r="D32" s="24"/>
      <c r="E32" s="23"/>
      <c r="F32" s="23"/>
    </row>
    <row r="33" spans="1:6" ht="12.75">
      <c r="A33" s="42">
        <v>2810</v>
      </c>
      <c r="B33" s="43" t="s">
        <v>60</v>
      </c>
      <c r="C33" s="63">
        <v>4000</v>
      </c>
      <c r="D33" s="74"/>
      <c r="E33" s="5">
        <v>0</v>
      </c>
      <c r="F33" s="21"/>
    </row>
    <row r="34" spans="1:6" ht="12.75">
      <c r="A34" s="5"/>
      <c r="B34" s="37" t="s">
        <v>61</v>
      </c>
      <c r="C34" s="63"/>
      <c r="D34" s="1"/>
      <c r="E34" s="5"/>
      <c r="F34" s="5"/>
    </row>
    <row r="35" spans="1:6" ht="12.75">
      <c r="A35" s="5"/>
      <c r="B35" s="48" t="s">
        <v>80</v>
      </c>
      <c r="C35" s="63"/>
      <c r="D35" s="1"/>
      <c r="E35" s="5"/>
      <c r="F35" s="5"/>
    </row>
    <row r="36" spans="1:6" ht="12.75">
      <c r="A36" s="5"/>
      <c r="B36" s="48" t="s">
        <v>81</v>
      </c>
      <c r="C36" s="63"/>
      <c r="D36" s="1"/>
      <c r="E36" s="5"/>
      <c r="F36" s="5"/>
    </row>
    <row r="37" spans="1:6" ht="12.75">
      <c r="A37" s="5"/>
      <c r="B37" s="19" t="s">
        <v>82</v>
      </c>
      <c r="C37" s="63"/>
      <c r="D37" s="1"/>
      <c r="E37" s="5"/>
      <c r="F37" s="5"/>
    </row>
    <row r="38" spans="1:6" ht="12.75">
      <c r="A38" s="23"/>
      <c r="B38" s="26" t="s">
        <v>83</v>
      </c>
      <c r="C38" s="65"/>
      <c r="D38" s="24"/>
      <c r="E38" s="23"/>
      <c r="F38" s="23"/>
    </row>
    <row r="39" spans="1:6" ht="12.75" hidden="1">
      <c r="A39" s="42">
        <v>2820</v>
      </c>
      <c r="B39" s="43" t="s">
        <v>60</v>
      </c>
      <c r="C39" s="66">
        <v>0</v>
      </c>
      <c r="D39" s="53">
        <v>0</v>
      </c>
      <c r="E39" s="44">
        <v>0</v>
      </c>
      <c r="F39" s="45" t="e">
        <f>(E39/D39)*100</f>
        <v>#DIV/0!</v>
      </c>
    </row>
    <row r="40" spans="1:6" ht="12.75" hidden="1">
      <c r="A40" s="5"/>
      <c r="B40" s="37" t="s">
        <v>61</v>
      </c>
      <c r="C40" s="63"/>
      <c r="D40" s="1"/>
      <c r="E40" s="5"/>
      <c r="F40" s="5"/>
    </row>
    <row r="41" spans="1:6" ht="12.75" hidden="1">
      <c r="A41" s="5"/>
      <c r="B41" s="48" t="s">
        <v>62</v>
      </c>
      <c r="C41" s="63"/>
      <c r="D41" s="1"/>
      <c r="E41" s="5"/>
      <c r="F41" s="5"/>
    </row>
    <row r="42" spans="1:6" ht="12.75" hidden="1">
      <c r="A42" s="31"/>
      <c r="B42" s="46" t="s">
        <v>63</v>
      </c>
      <c r="C42" s="31"/>
      <c r="D42" s="19"/>
      <c r="E42" s="31"/>
      <c r="F42" s="31"/>
    </row>
    <row r="43" spans="1:6" ht="12.75" hidden="1">
      <c r="A43" s="49"/>
      <c r="B43" s="50" t="s">
        <v>64</v>
      </c>
      <c r="C43" s="49"/>
      <c r="D43" s="26"/>
      <c r="E43" s="49"/>
      <c r="F43" s="49"/>
    </row>
    <row r="44" spans="1:6" ht="12.75">
      <c r="A44" s="5">
        <v>2830</v>
      </c>
      <c r="B44" s="48" t="s">
        <v>60</v>
      </c>
      <c r="C44" s="63">
        <f>SUM(C49:C57)</f>
        <v>18000</v>
      </c>
      <c r="D44" s="63">
        <f>SUM(D49:D57)</f>
        <v>18000</v>
      </c>
      <c r="E44" s="63">
        <v>17000</v>
      </c>
      <c r="F44" s="21">
        <f>(E44/D44)*100</f>
        <v>94.44444444444444</v>
      </c>
    </row>
    <row r="45" spans="1:6" ht="12.75">
      <c r="A45" s="5"/>
      <c r="B45" s="48" t="s">
        <v>61</v>
      </c>
      <c r="C45" s="41"/>
      <c r="D45" s="1"/>
      <c r="E45" s="5"/>
      <c r="F45" s="5"/>
    </row>
    <row r="46" spans="1:6" ht="12.75">
      <c r="A46" s="5"/>
      <c r="B46" s="48" t="s">
        <v>65</v>
      </c>
      <c r="C46" s="41"/>
      <c r="D46" s="1"/>
      <c r="E46" s="5"/>
      <c r="F46" s="5"/>
    </row>
    <row r="47" spans="1:6" ht="12.75">
      <c r="A47" s="5"/>
      <c r="B47" s="48" t="s">
        <v>66</v>
      </c>
      <c r="C47" s="41"/>
      <c r="D47" s="1"/>
      <c r="E47" s="5"/>
      <c r="F47" s="5"/>
    </row>
    <row r="48" spans="1:6" ht="12.75">
      <c r="A48" s="5"/>
      <c r="B48" s="48" t="s">
        <v>67</v>
      </c>
      <c r="C48" s="41"/>
      <c r="D48" s="1"/>
      <c r="E48" s="5"/>
      <c r="F48" s="5"/>
    </row>
    <row r="49" spans="1:6" ht="12.75">
      <c r="A49" s="5"/>
      <c r="B49" s="19" t="s">
        <v>57</v>
      </c>
      <c r="C49" s="5"/>
      <c r="D49" s="1"/>
      <c r="E49" s="5"/>
      <c r="F49" s="5"/>
    </row>
    <row r="50" spans="1:6" ht="12.75">
      <c r="A50" s="5"/>
      <c r="B50" s="19" t="s">
        <v>84</v>
      </c>
      <c r="C50" s="5"/>
      <c r="D50" s="1"/>
      <c r="E50" s="5"/>
      <c r="F50" s="5"/>
    </row>
    <row r="51" spans="1:6" ht="12.75">
      <c r="A51" s="5"/>
      <c r="B51" s="19" t="s">
        <v>85</v>
      </c>
      <c r="C51" s="67">
        <v>4000</v>
      </c>
      <c r="D51" s="75">
        <v>4000</v>
      </c>
      <c r="E51" s="67">
        <v>4000</v>
      </c>
      <c r="F51" s="60">
        <f>(E51/D51)*100</f>
        <v>100</v>
      </c>
    </row>
    <row r="52" spans="1:6" ht="12.75">
      <c r="A52" s="5"/>
      <c r="B52" s="19" t="s">
        <v>58</v>
      </c>
      <c r="C52" s="67"/>
      <c r="D52" s="75"/>
      <c r="E52" s="27"/>
      <c r="F52" s="27"/>
    </row>
    <row r="53" spans="1:6" ht="12.75">
      <c r="A53" s="5"/>
      <c r="B53" s="19" t="s">
        <v>59</v>
      </c>
      <c r="C53" s="67">
        <v>1000</v>
      </c>
      <c r="D53" s="75">
        <v>1000</v>
      </c>
      <c r="E53" s="67">
        <v>1000</v>
      </c>
      <c r="F53" s="60">
        <f>(E53/D53)*100</f>
        <v>100</v>
      </c>
    </row>
    <row r="54" spans="1:6" ht="12.75">
      <c r="A54" s="5"/>
      <c r="B54" s="19" t="s">
        <v>86</v>
      </c>
      <c r="C54" s="67">
        <v>2000</v>
      </c>
      <c r="D54" s="75">
        <v>2000</v>
      </c>
      <c r="E54" s="67">
        <v>2000</v>
      </c>
      <c r="F54" s="60">
        <f>(E54/D54)*100</f>
        <v>100</v>
      </c>
    </row>
    <row r="55" spans="1:6" ht="12.75">
      <c r="A55" s="5"/>
      <c r="B55" s="19" t="s">
        <v>87</v>
      </c>
      <c r="C55" s="67"/>
      <c r="D55" s="75"/>
      <c r="E55" s="27"/>
      <c r="F55" s="27"/>
    </row>
    <row r="56" spans="1:6" ht="12.75">
      <c r="A56" s="5"/>
      <c r="B56" s="19" t="s">
        <v>88</v>
      </c>
      <c r="C56" s="67">
        <v>10000</v>
      </c>
      <c r="D56" s="75">
        <v>10000</v>
      </c>
      <c r="E56" s="67">
        <v>10000</v>
      </c>
      <c r="F56" s="60">
        <f>(E56/D56)*100</f>
        <v>100</v>
      </c>
    </row>
    <row r="57" spans="1:6" ht="13.5" thickBot="1">
      <c r="A57" s="5"/>
      <c r="B57" s="19" t="s">
        <v>89</v>
      </c>
      <c r="C57" s="87">
        <v>1000</v>
      </c>
      <c r="D57" s="88">
        <v>1000</v>
      </c>
      <c r="E57" s="89">
        <v>0</v>
      </c>
      <c r="F57" s="90">
        <f>(E57/D57)*100</f>
        <v>0</v>
      </c>
    </row>
    <row r="58" spans="1:6" ht="12.75">
      <c r="A58" s="9">
        <v>754</v>
      </c>
      <c r="B58" s="11" t="s">
        <v>111</v>
      </c>
      <c r="C58" s="67"/>
      <c r="D58" s="92">
        <f>SUM(D61)</f>
        <v>4000</v>
      </c>
      <c r="E58" s="92">
        <f>SUM(E61)</f>
        <v>4000</v>
      </c>
      <c r="F58" s="22">
        <f>(E58/D58)*100</f>
        <v>100</v>
      </c>
    </row>
    <row r="59" spans="1:6" ht="12.75">
      <c r="A59" s="5"/>
      <c r="B59" s="13" t="s">
        <v>112</v>
      </c>
      <c r="C59" s="67"/>
      <c r="D59" s="75"/>
      <c r="E59" s="27"/>
      <c r="F59" s="60"/>
    </row>
    <row r="60" spans="1:6" ht="12.75">
      <c r="A60" s="5">
        <v>75405</v>
      </c>
      <c r="B60" s="19" t="s">
        <v>113</v>
      </c>
      <c r="C60" s="67"/>
      <c r="D60" s="75"/>
      <c r="E60" s="27"/>
      <c r="F60" s="60"/>
    </row>
    <row r="61" spans="1:6" ht="12.75">
      <c r="A61" s="5">
        <v>3000</v>
      </c>
      <c r="B61" s="51" t="s">
        <v>114</v>
      </c>
      <c r="C61" s="86"/>
      <c r="D61" s="91">
        <v>4000</v>
      </c>
      <c r="E61" s="94">
        <v>4000</v>
      </c>
      <c r="F61" s="17">
        <f>(E61/D61)*100</f>
        <v>100</v>
      </c>
    </row>
    <row r="62" spans="1:6" ht="12.75">
      <c r="A62" s="5"/>
      <c r="B62" s="19" t="s">
        <v>115</v>
      </c>
      <c r="C62" s="67"/>
      <c r="D62" s="75"/>
      <c r="E62" s="27"/>
      <c r="F62" s="60"/>
    </row>
    <row r="63" spans="1:6" ht="12.75">
      <c r="A63" s="5"/>
      <c r="B63" s="19" t="s">
        <v>116</v>
      </c>
      <c r="C63" s="67"/>
      <c r="D63" s="75"/>
      <c r="E63" s="27"/>
      <c r="F63" s="60"/>
    </row>
    <row r="64" spans="1:6" ht="12.75">
      <c r="A64" s="5"/>
      <c r="B64" s="19" t="s">
        <v>117</v>
      </c>
      <c r="C64" s="67"/>
      <c r="D64" s="75"/>
      <c r="E64" s="27"/>
      <c r="F64" s="60"/>
    </row>
    <row r="65" spans="1:6" ht="13.5" thickBot="1">
      <c r="A65" s="5"/>
      <c r="B65" s="19" t="s">
        <v>118</v>
      </c>
      <c r="C65" s="67"/>
      <c r="D65" s="75"/>
      <c r="E65" s="27"/>
      <c r="F65" s="60"/>
    </row>
    <row r="66" spans="1:6" ht="12.75">
      <c r="A66" s="9">
        <v>801</v>
      </c>
      <c r="B66" s="11" t="s">
        <v>16</v>
      </c>
      <c r="C66" s="22">
        <f>SUM(C68)</f>
        <v>261636</v>
      </c>
      <c r="D66" s="22">
        <f>SUM(D68)</f>
        <v>261636</v>
      </c>
      <c r="E66" s="22">
        <f>SUM(E68)</f>
        <v>196100</v>
      </c>
      <c r="F66" s="22">
        <f>(E66/D66)*100</f>
        <v>74.95145927930406</v>
      </c>
    </row>
    <row r="67" spans="1:6" ht="12.75">
      <c r="A67" s="5">
        <v>80130</v>
      </c>
      <c r="B67" s="1" t="s">
        <v>17</v>
      </c>
      <c r="C67" s="21"/>
      <c r="D67" s="76"/>
      <c r="E67" s="21"/>
      <c r="F67" s="18"/>
    </row>
    <row r="68" spans="1:6" ht="12.75">
      <c r="A68" s="5">
        <v>2540</v>
      </c>
      <c r="B68" s="1" t="s">
        <v>51</v>
      </c>
      <c r="C68" s="21">
        <f>SUM(C71,C73)</f>
        <v>261636</v>
      </c>
      <c r="D68" s="76">
        <f>SUM(D71,D73)</f>
        <v>261636</v>
      </c>
      <c r="E68" s="21">
        <v>196100</v>
      </c>
      <c r="F68" s="17">
        <f>(E68/D68)*100</f>
        <v>74.95145927930406</v>
      </c>
    </row>
    <row r="69" spans="1:6" ht="12.75">
      <c r="A69" s="5"/>
      <c r="B69" s="1" t="s">
        <v>53</v>
      </c>
      <c r="C69" s="21"/>
      <c r="D69" s="76"/>
      <c r="E69" s="21"/>
      <c r="F69" s="18"/>
    </row>
    <row r="70" spans="1:6" ht="12.75">
      <c r="A70" s="5"/>
      <c r="B70" s="1" t="s">
        <v>52</v>
      </c>
      <c r="C70" s="21"/>
      <c r="D70" s="1"/>
      <c r="E70" s="21"/>
      <c r="F70" s="18"/>
    </row>
    <row r="71" spans="1:6" ht="12.75">
      <c r="A71" s="5"/>
      <c r="B71" s="19" t="s">
        <v>18</v>
      </c>
      <c r="C71" s="60">
        <v>118080</v>
      </c>
      <c r="D71" s="75">
        <v>118080</v>
      </c>
      <c r="E71" s="60">
        <v>88442</v>
      </c>
      <c r="F71" s="61">
        <f>(E71/D71)*100</f>
        <v>74.90006775067751</v>
      </c>
    </row>
    <row r="72" spans="1:6" ht="12.75">
      <c r="A72" s="5"/>
      <c r="B72" s="19" t="s">
        <v>19</v>
      </c>
      <c r="C72" s="60"/>
      <c r="D72" s="75"/>
      <c r="E72" s="60"/>
      <c r="F72" s="62"/>
    </row>
    <row r="73" spans="1:6" ht="12.75">
      <c r="A73" s="5"/>
      <c r="B73" s="19" t="s">
        <v>20</v>
      </c>
      <c r="C73" s="60">
        <v>143556</v>
      </c>
      <c r="D73" s="75">
        <v>143556</v>
      </c>
      <c r="E73" s="60">
        <v>107658</v>
      </c>
      <c r="F73" s="61">
        <f>(E73/D73)*100</f>
        <v>74.9937306695645</v>
      </c>
    </row>
    <row r="74" spans="1:6" ht="12.75">
      <c r="A74" s="5"/>
      <c r="B74" s="19" t="s">
        <v>21</v>
      </c>
      <c r="C74" s="21"/>
      <c r="D74" s="74"/>
      <c r="E74" s="21"/>
      <c r="F74" s="18"/>
    </row>
    <row r="75" spans="1:6" ht="12.75">
      <c r="A75" s="5"/>
      <c r="B75" s="19" t="s">
        <v>22</v>
      </c>
      <c r="C75" s="21"/>
      <c r="D75" s="1"/>
      <c r="E75" s="5"/>
      <c r="F75" s="18"/>
    </row>
    <row r="76" spans="1:6" ht="11.25" customHeight="1" thickBot="1">
      <c r="A76" s="23"/>
      <c r="B76" s="26" t="s">
        <v>23</v>
      </c>
      <c r="C76" s="6"/>
      <c r="D76" s="2"/>
      <c r="E76" s="6"/>
      <c r="F76" s="3"/>
    </row>
    <row r="77" spans="1:6" ht="11.25" customHeight="1">
      <c r="A77" s="9">
        <v>851</v>
      </c>
      <c r="B77" s="11" t="s">
        <v>123</v>
      </c>
      <c r="C77" s="22">
        <f>SUM(C79,C87,C95,C103)</f>
        <v>0</v>
      </c>
      <c r="D77" s="22">
        <f>SUM(D79,D87,D95,D103)</f>
        <v>10000</v>
      </c>
      <c r="E77" s="22">
        <f>SUM(E79,E87,E95,E103)</f>
        <v>10000</v>
      </c>
      <c r="F77" s="22">
        <f>(E77/D77)*100</f>
        <v>100</v>
      </c>
    </row>
    <row r="78" spans="1:6" ht="11.25" customHeight="1">
      <c r="A78" s="5">
        <v>85111</v>
      </c>
      <c r="B78" s="1" t="s">
        <v>124</v>
      </c>
      <c r="C78" s="21"/>
      <c r="D78" s="1"/>
      <c r="E78" s="5"/>
      <c r="F78" s="18"/>
    </row>
    <row r="79" spans="1:6" ht="11.25" customHeight="1">
      <c r="A79" s="5">
        <v>2560</v>
      </c>
      <c r="B79" s="51" t="s">
        <v>125</v>
      </c>
      <c r="C79" s="5"/>
      <c r="D79" s="76">
        <v>10000</v>
      </c>
      <c r="E79" s="21">
        <v>10000</v>
      </c>
      <c r="F79" s="17">
        <f>(E79/D79)*100</f>
        <v>100</v>
      </c>
    </row>
    <row r="80" spans="1:6" ht="11.25" customHeight="1" thickBot="1">
      <c r="A80" s="5"/>
      <c r="B80" s="51" t="s">
        <v>126</v>
      </c>
      <c r="C80" s="5"/>
      <c r="D80" s="1"/>
      <c r="E80" s="5"/>
      <c r="F80" s="18"/>
    </row>
    <row r="81" spans="1:6" ht="12.75">
      <c r="A81" s="9">
        <v>852</v>
      </c>
      <c r="B81" s="11" t="s">
        <v>49</v>
      </c>
      <c r="C81" s="22">
        <f>SUM(C83,C91,C99,C111)</f>
        <v>943771</v>
      </c>
      <c r="D81" s="22">
        <f>SUM(D83,D91,D99,D107,D111,D118)</f>
        <v>1314662</v>
      </c>
      <c r="E81" s="22">
        <f>SUM(E83,E91,E99,E107,E111,E118)</f>
        <v>1287827.78</v>
      </c>
      <c r="F81" s="22">
        <f>(E81/D81)*100</f>
        <v>97.95885025961046</v>
      </c>
    </row>
    <row r="82" spans="1:6" ht="12.75">
      <c r="A82" s="5">
        <v>85201</v>
      </c>
      <c r="B82" s="1" t="s">
        <v>50</v>
      </c>
      <c r="C82" s="21"/>
      <c r="D82" s="1"/>
      <c r="E82" s="5"/>
      <c r="F82" s="18"/>
    </row>
    <row r="83" spans="1:6" ht="12.75">
      <c r="A83" s="5">
        <v>2710</v>
      </c>
      <c r="B83" s="52" t="s">
        <v>93</v>
      </c>
      <c r="C83" s="21">
        <v>300041</v>
      </c>
      <c r="D83" s="74">
        <v>215000</v>
      </c>
      <c r="E83" s="63">
        <v>199854.78</v>
      </c>
      <c r="F83" s="17">
        <f>(E83/D83)*100</f>
        <v>92.95571162790698</v>
      </c>
    </row>
    <row r="84" spans="1:6" ht="12.75">
      <c r="A84" s="5"/>
      <c r="B84" s="1" t="s">
        <v>94</v>
      </c>
      <c r="C84" s="21"/>
      <c r="D84" s="1"/>
      <c r="E84" s="5"/>
      <c r="F84" s="18"/>
    </row>
    <row r="85" spans="1:6" ht="12.75">
      <c r="A85" s="5"/>
      <c r="B85" s="72" t="s">
        <v>95</v>
      </c>
      <c r="C85" s="21"/>
      <c r="D85" s="1"/>
      <c r="E85" s="5"/>
      <c r="F85" s="18"/>
    </row>
    <row r="86" spans="1:6" ht="12.75">
      <c r="A86" s="5"/>
      <c r="B86" s="72" t="s">
        <v>96</v>
      </c>
      <c r="C86" s="21"/>
      <c r="D86" s="1"/>
      <c r="E86" s="5"/>
      <c r="F86" s="18"/>
    </row>
    <row r="87" spans="1:6" ht="12.75">
      <c r="A87" s="31"/>
      <c r="B87" s="46" t="s">
        <v>97</v>
      </c>
      <c r="C87" s="33"/>
      <c r="D87" s="19"/>
      <c r="E87" s="31"/>
      <c r="F87" s="73"/>
    </row>
    <row r="88" spans="1:6" ht="12.75">
      <c r="A88" s="31"/>
      <c r="B88" s="46" t="s">
        <v>98</v>
      </c>
      <c r="C88" s="33"/>
      <c r="D88" s="19"/>
      <c r="E88" s="31"/>
      <c r="F88" s="73"/>
    </row>
    <row r="89" spans="1:6" ht="12.75">
      <c r="A89" s="31"/>
      <c r="B89" s="46" t="s">
        <v>99</v>
      </c>
      <c r="C89" s="33"/>
      <c r="D89" s="19"/>
      <c r="E89" s="31"/>
      <c r="F89" s="73"/>
    </row>
    <row r="90" spans="1:6" ht="12.75">
      <c r="A90" s="49"/>
      <c r="B90" s="50" t="s">
        <v>100</v>
      </c>
      <c r="C90" s="99"/>
      <c r="D90" s="26"/>
      <c r="E90" s="49"/>
      <c r="F90" s="100"/>
    </row>
    <row r="91" spans="1:6" ht="12.75">
      <c r="A91" s="5">
        <v>2820</v>
      </c>
      <c r="B91" s="1" t="s">
        <v>24</v>
      </c>
      <c r="C91" s="21">
        <v>277730</v>
      </c>
      <c r="D91" s="74">
        <v>286500</v>
      </c>
      <c r="E91" s="63">
        <v>274972</v>
      </c>
      <c r="F91" s="17">
        <f>(E91/D91)*100</f>
        <v>95.9762652705061</v>
      </c>
    </row>
    <row r="92" spans="1:6" ht="12.75">
      <c r="A92" s="5"/>
      <c r="B92" s="1" t="s">
        <v>25</v>
      </c>
      <c r="C92" s="21"/>
      <c r="D92" s="1"/>
      <c r="E92" s="5"/>
      <c r="F92" s="18"/>
    </row>
    <row r="93" spans="1:6" ht="12.75">
      <c r="A93" s="5"/>
      <c r="B93" s="1" t="s">
        <v>26</v>
      </c>
      <c r="C93" s="21"/>
      <c r="D93" s="1"/>
      <c r="E93" s="5"/>
      <c r="F93" s="18"/>
    </row>
    <row r="94" spans="1:6" ht="12.75">
      <c r="A94" s="5"/>
      <c r="B94" s="19" t="s">
        <v>27</v>
      </c>
      <c r="C94" s="21"/>
      <c r="D94" s="1"/>
      <c r="E94" s="5"/>
      <c r="F94" s="18"/>
    </row>
    <row r="95" spans="1:6" ht="12.75">
      <c r="A95" s="5"/>
      <c r="B95" s="19" t="s">
        <v>28</v>
      </c>
      <c r="C95" s="21"/>
      <c r="D95" s="1"/>
      <c r="E95" s="5"/>
      <c r="F95" s="18"/>
    </row>
    <row r="96" spans="1:6" ht="12.75">
      <c r="A96" s="5"/>
      <c r="B96" s="19" t="s">
        <v>29</v>
      </c>
      <c r="C96" s="21"/>
      <c r="D96" s="1"/>
      <c r="E96" s="5"/>
      <c r="F96" s="18"/>
    </row>
    <row r="97" spans="1:6" ht="12.75">
      <c r="A97" s="23"/>
      <c r="B97" s="26" t="s">
        <v>30</v>
      </c>
      <c r="C97" s="71"/>
      <c r="D97" s="24"/>
      <c r="E97" s="23"/>
      <c r="F97" s="25"/>
    </row>
    <row r="98" spans="1:6" ht="12.75">
      <c r="A98" s="38">
        <v>85202</v>
      </c>
      <c r="B98" s="39" t="s">
        <v>31</v>
      </c>
      <c r="C98" s="38"/>
      <c r="D98" s="39"/>
      <c r="E98" s="38"/>
      <c r="F98" s="40"/>
    </row>
    <row r="99" spans="1:6" ht="12.75">
      <c r="A99" s="5">
        <v>2820</v>
      </c>
      <c r="B99" s="1" t="s">
        <v>24</v>
      </c>
      <c r="C99" s="63">
        <v>306000</v>
      </c>
      <c r="D99" s="74">
        <v>374662</v>
      </c>
      <c r="E99" s="63">
        <v>374662</v>
      </c>
      <c r="F99" s="17">
        <f>(E99/D99)*100</f>
        <v>100</v>
      </c>
    </row>
    <row r="100" spans="1:6" ht="12.75">
      <c r="A100" s="5"/>
      <c r="B100" s="1" t="s">
        <v>25</v>
      </c>
      <c r="C100" s="5"/>
      <c r="D100" s="1"/>
      <c r="E100" s="5"/>
      <c r="F100" s="18"/>
    </row>
    <row r="101" spans="1:6" ht="12.75">
      <c r="A101" s="5"/>
      <c r="B101" s="1" t="s">
        <v>26</v>
      </c>
      <c r="C101" s="5"/>
      <c r="D101" s="1"/>
      <c r="E101" s="5"/>
      <c r="F101" s="18"/>
    </row>
    <row r="102" spans="1:6" ht="12.75">
      <c r="A102" s="5"/>
      <c r="B102" s="19" t="s">
        <v>32</v>
      </c>
      <c r="C102" s="5"/>
      <c r="D102" s="1"/>
      <c r="E102" s="5"/>
      <c r="F102" s="18"/>
    </row>
    <row r="103" spans="1:6" ht="12.75">
      <c r="A103" s="5"/>
      <c r="B103" s="19" t="s">
        <v>33</v>
      </c>
      <c r="C103" s="5"/>
      <c r="D103" s="1"/>
      <c r="E103" s="5"/>
      <c r="F103" s="18"/>
    </row>
    <row r="104" spans="1:6" ht="12.75">
      <c r="A104" s="5"/>
      <c r="B104" s="19" t="s">
        <v>34</v>
      </c>
      <c r="C104" s="5"/>
      <c r="D104" s="1"/>
      <c r="E104" s="5"/>
      <c r="F104" s="18"/>
    </row>
    <row r="105" spans="1:6" ht="13.5" thickBot="1">
      <c r="A105" s="6"/>
      <c r="B105" s="20" t="s">
        <v>35</v>
      </c>
      <c r="C105" s="6"/>
      <c r="D105" s="2"/>
      <c r="E105" s="6"/>
      <c r="F105" s="6"/>
    </row>
    <row r="106" spans="1:6" ht="12.75">
      <c r="A106" s="38">
        <v>85203</v>
      </c>
      <c r="B106" s="39" t="s">
        <v>127</v>
      </c>
      <c r="C106" s="38"/>
      <c r="D106" s="39"/>
      <c r="E106" s="38"/>
      <c r="F106" s="40"/>
    </row>
    <row r="107" spans="1:6" ht="12.75">
      <c r="A107" s="5">
        <v>2820</v>
      </c>
      <c r="B107" s="1" t="s">
        <v>24</v>
      </c>
      <c r="C107" s="63"/>
      <c r="D107" s="74">
        <v>352500</v>
      </c>
      <c r="E107" s="63">
        <v>352500</v>
      </c>
      <c r="F107" s="17">
        <f>(E107/D107)*100</f>
        <v>100</v>
      </c>
    </row>
    <row r="108" spans="1:6" ht="12.75">
      <c r="A108" s="5"/>
      <c r="B108" s="1" t="s">
        <v>25</v>
      </c>
      <c r="C108" s="5"/>
      <c r="D108" s="1"/>
      <c r="E108" s="5"/>
      <c r="F108" s="18"/>
    </row>
    <row r="109" spans="1:6" ht="12.75">
      <c r="A109" s="23"/>
      <c r="B109" s="24" t="s">
        <v>26</v>
      </c>
      <c r="C109" s="23"/>
      <c r="D109" s="24"/>
      <c r="E109" s="23"/>
      <c r="F109" s="25"/>
    </row>
    <row r="110" spans="1:6" ht="12.75">
      <c r="A110" s="23">
        <v>85204</v>
      </c>
      <c r="B110" s="101" t="s">
        <v>101</v>
      </c>
      <c r="C110" s="23"/>
      <c r="D110" s="24"/>
      <c r="E110" s="23"/>
      <c r="F110" s="25"/>
    </row>
    <row r="111" spans="1:6" ht="12.75">
      <c r="A111" s="5">
        <v>2710</v>
      </c>
      <c r="B111" s="52" t="s">
        <v>93</v>
      </c>
      <c r="C111" s="63">
        <v>60000</v>
      </c>
      <c r="D111" s="74">
        <v>76000</v>
      </c>
      <c r="E111" s="63">
        <v>75839</v>
      </c>
      <c r="F111" s="17">
        <f>(E111/D111)*100</f>
        <v>99.78815789473684</v>
      </c>
    </row>
    <row r="112" spans="1:6" ht="12.75">
      <c r="A112" s="5"/>
      <c r="B112" s="1" t="s">
        <v>94</v>
      </c>
      <c r="C112" s="5"/>
      <c r="D112" s="47"/>
      <c r="E112" s="41"/>
      <c r="F112" s="17"/>
    </row>
    <row r="113" spans="1:6" ht="12.75">
      <c r="A113" s="5"/>
      <c r="B113" s="72" t="s">
        <v>102</v>
      </c>
      <c r="C113" s="5"/>
      <c r="D113" s="1"/>
      <c r="E113" s="5"/>
      <c r="F113" s="18"/>
    </row>
    <row r="114" spans="1:6" ht="12.75">
      <c r="A114" s="5"/>
      <c r="B114" s="72" t="s">
        <v>103</v>
      </c>
      <c r="C114" s="5"/>
      <c r="D114" s="1"/>
      <c r="E114" s="5"/>
      <c r="F114" s="18"/>
    </row>
    <row r="115" spans="1:6" ht="12.75">
      <c r="A115" s="5"/>
      <c r="B115" s="19" t="s">
        <v>104</v>
      </c>
      <c r="C115" s="5"/>
      <c r="D115" s="1"/>
      <c r="E115" s="5"/>
      <c r="F115" s="18"/>
    </row>
    <row r="116" spans="1:6" ht="12.75">
      <c r="A116" s="5"/>
      <c r="B116" s="19" t="s">
        <v>105</v>
      </c>
      <c r="C116" s="5"/>
      <c r="D116" s="1"/>
      <c r="E116" s="5"/>
      <c r="F116" s="18"/>
    </row>
    <row r="117" spans="1:6" ht="12.75">
      <c r="A117" s="38">
        <v>85295</v>
      </c>
      <c r="B117" s="39" t="s">
        <v>37</v>
      </c>
      <c r="C117" s="38"/>
      <c r="D117" s="39"/>
      <c r="E117" s="38"/>
      <c r="F117" s="40"/>
    </row>
    <row r="118" spans="1:6" ht="12.75">
      <c r="A118" s="5">
        <v>2820</v>
      </c>
      <c r="B118" s="1" t="s">
        <v>24</v>
      </c>
      <c r="C118" s="63"/>
      <c r="D118" s="74">
        <v>10000</v>
      </c>
      <c r="E118" s="63">
        <v>10000</v>
      </c>
      <c r="F118" s="17">
        <f>(E118/D118)*100</f>
        <v>100</v>
      </c>
    </row>
    <row r="119" spans="1:6" ht="12.75">
      <c r="A119" s="5"/>
      <c r="B119" s="1" t="s">
        <v>25</v>
      </c>
      <c r="C119" s="5"/>
      <c r="D119" s="1"/>
      <c r="E119" s="5"/>
      <c r="F119" s="18"/>
    </row>
    <row r="120" spans="1:6" ht="13.5" thickBot="1">
      <c r="A120" s="5"/>
      <c r="B120" s="1" t="s">
        <v>26</v>
      </c>
      <c r="C120" s="5"/>
      <c r="D120" s="1"/>
      <c r="E120" s="5"/>
      <c r="F120" s="18"/>
    </row>
    <row r="121" spans="1:6" ht="12.75">
      <c r="A121" s="9">
        <v>854</v>
      </c>
      <c r="B121" s="11" t="s">
        <v>36</v>
      </c>
      <c r="C121" s="22">
        <f>SUM(C123)</f>
        <v>1046981</v>
      </c>
      <c r="D121" s="22">
        <f>SUM(D123)</f>
        <v>1079501</v>
      </c>
      <c r="E121" s="22">
        <f>SUM(E123)</f>
        <v>1079501</v>
      </c>
      <c r="F121" s="22">
        <f>(E121/D121)*100</f>
        <v>100</v>
      </c>
    </row>
    <row r="122" spans="1:6" ht="12.75">
      <c r="A122" s="58">
        <v>85495</v>
      </c>
      <c r="B122" s="51" t="s">
        <v>37</v>
      </c>
      <c r="C122" s="68"/>
      <c r="D122" s="77"/>
      <c r="E122" s="68"/>
      <c r="F122" s="59"/>
    </row>
    <row r="123" spans="1:6" ht="12.75">
      <c r="A123" s="5">
        <v>2540</v>
      </c>
      <c r="B123" s="1" t="s">
        <v>54</v>
      </c>
      <c r="C123" s="21">
        <v>1046981</v>
      </c>
      <c r="D123" s="76">
        <v>1079501</v>
      </c>
      <c r="E123" s="21">
        <v>1079501</v>
      </c>
      <c r="F123" s="17">
        <f>(E123/D123)*100</f>
        <v>100</v>
      </c>
    </row>
    <row r="124" spans="1:6" ht="12.75">
      <c r="A124" s="5"/>
      <c r="B124" s="1" t="s">
        <v>55</v>
      </c>
      <c r="C124" s="21"/>
      <c r="D124" s="76"/>
      <c r="E124" s="5"/>
      <c r="F124" s="18"/>
    </row>
    <row r="125" spans="1:6" ht="12.75">
      <c r="A125" s="5"/>
      <c r="B125" s="1" t="s">
        <v>52</v>
      </c>
      <c r="C125" s="21"/>
      <c r="D125" s="1"/>
      <c r="E125" s="5"/>
      <c r="F125" s="18"/>
    </row>
    <row r="126" spans="1:6" ht="12.75">
      <c r="A126" s="5"/>
      <c r="B126" s="19" t="s">
        <v>38</v>
      </c>
      <c r="C126" s="21"/>
      <c r="D126" s="1"/>
      <c r="E126" s="5"/>
      <c r="F126" s="18"/>
    </row>
    <row r="127" spans="1:6" ht="12.75">
      <c r="A127" s="5"/>
      <c r="B127" s="19" t="s">
        <v>39</v>
      </c>
      <c r="C127" s="21"/>
      <c r="D127" s="1"/>
      <c r="E127" s="5"/>
      <c r="F127" s="18"/>
    </row>
    <row r="128" spans="1:6" ht="13.5" thickBot="1">
      <c r="A128" s="6"/>
      <c r="B128" s="20" t="s">
        <v>40</v>
      </c>
      <c r="C128" s="69"/>
      <c r="D128" s="2"/>
      <c r="E128" s="6"/>
      <c r="F128" s="3"/>
    </row>
    <row r="129" spans="1:6" ht="12.75">
      <c r="A129" s="9">
        <v>921</v>
      </c>
      <c r="B129" s="9" t="s">
        <v>41</v>
      </c>
      <c r="C129" s="22">
        <f>SUM(C132)</f>
        <v>5000</v>
      </c>
      <c r="D129" s="78">
        <f>SUM(D132)</f>
        <v>5000</v>
      </c>
      <c r="E129" s="22">
        <f>SUM(E132)</f>
        <v>5000</v>
      </c>
      <c r="F129" s="28">
        <f>(E129/D129)*100</f>
        <v>100</v>
      </c>
    </row>
    <row r="130" spans="1:6" ht="12.75">
      <c r="A130" s="5"/>
      <c r="B130" s="12" t="s">
        <v>42</v>
      </c>
      <c r="C130" s="21"/>
      <c r="D130" s="76"/>
      <c r="E130" s="5"/>
      <c r="F130" s="18"/>
    </row>
    <row r="131" spans="1:6" ht="12.75">
      <c r="A131" s="5">
        <v>92116</v>
      </c>
      <c r="B131" s="5" t="s">
        <v>43</v>
      </c>
      <c r="C131" s="21"/>
      <c r="D131" s="76"/>
      <c r="E131" s="5"/>
      <c r="F131" s="18"/>
    </row>
    <row r="132" spans="1:6" ht="12.75">
      <c r="A132" s="5">
        <v>2480</v>
      </c>
      <c r="B132" s="5" t="s">
        <v>54</v>
      </c>
      <c r="C132" s="21">
        <v>5000</v>
      </c>
      <c r="D132" s="76">
        <v>5000</v>
      </c>
      <c r="E132" s="63">
        <v>5000</v>
      </c>
      <c r="F132" s="17">
        <f>(E132/D132)*100</f>
        <v>100</v>
      </c>
    </row>
    <row r="133" spans="1:6" ht="12.75">
      <c r="A133" s="5"/>
      <c r="B133" s="5" t="s">
        <v>73</v>
      </c>
      <c r="C133" s="21"/>
      <c r="D133" s="76"/>
      <c r="E133" s="5"/>
      <c r="F133" s="18"/>
    </row>
    <row r="134" spans="1:6" ht="13.5" thickBot="1">
      <c r="A134" s="55"/>
      <c r="B134" s="6" t="s">
        <v>74</v>
      </c>
      <c r="C134" s="69"/>
      <c r="D134" s="79"/>
      <c r="E134" s="6"/>
      <c r="F134" s="3"/>
    </row>
    <row r="135" spans="1:6" ht="12.75">
      <c r="A135" s="57">
        <v>926</v>
      </c>
      <c r="B135" s="12" t="s">
        <v>75</v>
      </c>
      <c r="C135" s="70">
        <f>SUM(C138)</f>
        <v>8300</v>
      </c>
      <c r="D135" s="70">
        <f>SUM(D138)</f>
        <v>6300</v>
      </c>
      <c r="E135" s="70">
        <f>SUM(E138)</f>
        <v>5100</v>
      </c>
      <c r="F135" s="28">
        <f>(E135/D135)*100</f>
        <v>80.95238095238095</v>
      </c>
    </row>
    <row r="136" spans="1:6" ht="12.75">
      <c r="A136" s="54">
        <v>92605</v>
      </c>
      <c r="B136" s="5" t="s">
        <v>76</v>
      </c>
      <c r="C136" s="63"/>
      <c r="D136" s="74"/>
      <c r="E136" s="5"/>
      <c r="F136" s="18"/>
    </row>
    <row r="137" spans="1:6" ht="12.75">
      <c r="A137" s="54"/>
      <c r="B137" s="5" t="s">
        <v>77</v>
      </c>
      <c r="C137" s="63"/>
      <c r="D137" s="74"/>
      <c r="E137" s="5"/>
      <c r="F137" s="18"/>
    </row>
    <row r="138" spans="1:6" ht="12.75">
      <c r="A138" s="5">
        <v>2830</v>
      </c>
      <c r="B138" s="56" t="s">
        <v>60</v>
      </c>
      <c r="C138" s="63">
        <v>8300</v>
      </c>
      <c r="D138" s="74">
        <v>6300</v>
      </c>
      <c r="E138" s="63">
        <v>5100</v>
      </c>
      <c r="F138" s="17">
        <f>(E138/D138)*100</f>
        <v>80.95238095238095</v>
      </c>
    </row>
    <row r="139" spans="1:6" ht="12.75">
      <c r="A139" s="5"/>
      <c r="B139" s="56" t="s">
        <v>61</v>
      </c>
      <c r="C139" s="63"/>
      <c r="D139" s="74"/>
      <c r="E139" s="5"/>
      <c r="F139" s="18"/>
    </row>
    <row r="140" spans="1:6" ht="12.75">
      <c r="A140" s="5"/>
      <c r="B140" s="56" t="s">
        <v>65</v>
      </c>
      <c r="C140" s="63"/>
      <c r="D140" s="74"/>
      <c r="E140" s="5"/>
      <c r="F140" s="18"/>
    </row>
    <row r="141" spans="1:6" ht="12.75">
      <c r="A141" s="5"/>
      <c r="B141" s="56" t="s">
        <v>66</v>
      </c>
      <c r="C141" s="63"/>
      <c r="D141" s="1"/>
      <c r="E141" s="5"/>
      <c r="F141" s="18"/>
    </row>
    <row r="142" spans="1:6" ht="12.75">
      <c r="A142" s="5"/>
      <c r="B142" s="56" t="s">
        <v>67</v>
      </c>
      <c r="C142" s="63"/>
      <c r="D142" s="1"/>
      <c r="E142" s="5"/>
      <c r="F142" s="18"/>
    </row>
    <row r="143" spans="1:6" ht="12.75">
      <c r="A143" s="54"/>
      <c r="B143" s="30" t="s">
        <v>90</v>
      </c>
      <c r="C143" s="5"/>
      <c r="D143" s="1"/>
      <c r="E143" s="5"/>
      <c r="F143" s="18"/>
    </row>
    <row r="144" spans="1:6" ht="12.75">
      <c r="A144" s="54"/>
      <c r="B144" s="30" t="s">
        <v>91</v>
      </c>
      <c r="C144" s="5"/>
      <c r="D144" s="1"/>
      <c r="E144" s="5"/>
      <c r="F144" s="18"/>
    </row>
    <row r="145" spans="1:6" ht="13.5" thickBot="1">
      <c r="A145" s="55"/>
      <c r="B145" s="32" t="s">
        <v>92</v>
      </c>
      <c r="C145" s="6"/>
      <c r="D145" s="2"/>
      <c r="E145" s="6"/>
      <c r="F145" s="3"/>
    </row>
    <row r="146" spans="1:6" ht="13.5" thickBot="1">
      <c r="A146" s="35"/>
      <c r="B146" s="36" t="s">
        <v>45</v>
      </c>
      <c r="C146" s="81">
        <f>SUM(C14,C58,C66,C81,C121,C129,C135)</f>
        <v>2300388</v>
      </c>
      <c r="D146" s="81">
        <f>SUM(D14,D58,D66,D77,D81,D121,D129,D135)</f>
        <v>2712799</v>
      </c>
      <c r="E146" s="81">
        <f>SUM(E14,E58,E66,E77,E81,E121,E129,E135)</f>
        <v>2618228.7800000003</v>
      </c>
      <c r="F146" s="82">
        <f>(E146/D146)*100</f>
        <v>96.5139245480406</v>
      </c>
    </row>
    <row r="147" spans="1:6" ht="12.75">
      <c r="A147" s="4"/>
      <c r="B147" s="29" t="s">
        <v>44</v>
      </c>
      <c r="C147" s="80"/>
      <c r="D147" s="80"/>
      <c r="E147" s="80"/>
      <c r="F147" s="4"/>
    </row>
    <row r="148" spans="1:6" ht="12.75">
      <c r="A148" s="5"/>
      <c r="B148" s="30" t="s">
        <v>46</v>
      </c>
      <c r="C148" s="83">
        <f>SUM(C16,C22,C27,C33,C44,C91,C99,C138)</f>
        <v>626730</v>
      </c>
      <c r="D148" s="83">
        <v>1061662</v>
      </c>
      <c r="E148" s="83">
        <v>1047934</v>
      </c>
      <c r="F148" s="84">
        <f>(E148/D148)*100</f>
        <v>98.70693309169963</v>
      </c>
    </row>
    <row r="149" spans="1:6" ht="12.75">
      <c r="A149" s="5"/>
      <c r="B149" s="30" t="s">
        <v>47</v>
      </c>
      <c r="C149" s="83">
        <f>SUM(C68,C123,C132)</f>
        <v>1313617</v>
      </c>
      <c r="D149" s="83">
        <v>1356137</v>
      </c>
      <c r="E149" s="83">
        <v>1290601</v>
      </c>
      <c r="F149" s="84">
        <f>(E149/D149)*100</f>
        <v>95.1674498962863</v>
      </c>
    </row>
    <row r="150" spans="1:6" ht="12.75">
      <c r="A150" s="5"/>
      <c r="B150" s="30" t="s">
        <v>106</v>
      </c>
      <c r="C150" s="83">
        <f>SUM(C83,C111)</f>
        <v>360041</v>
      </c>
      <c r="D150" s="83">
        <f>SUM(D83,D111)</f>
        <v>291000</v>
      </c>
      <c r="E150" s="83">
        <f>SUM(E83,E111)</f>
        <v>275693.78</v>
      </c>
      <c r="F150" s="84">
        <f>(E150/D150)*100</f>
        <v>94.74013058419246</v>
      </c>
    </row>
    <row r="151" spans="1:6" ht="13.5" thickBot="1">
      <c r="A151" s="6"/>
      <c r="B151" s="32" t="s">
        <v>119</v>
      </c>
      <c r="C151" s="93">
        <f>SUM(C58)</f>
        <v>0</v>
      </c>
      <c r="D151" s="93">
        <f>SUM(D58)</f>
        <v>4000</v>
      </c>
      <c r="E151" s="93">
        <f>SUM(E58)</f>
        <v>4000</v>
      </c>
      <c r="F151" s="85">
        <f>(E151/D151)*100</f>
        <v>100</v>
      </c>
    </row>
  </sheetData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Ren.Mr.</cp:lastModifiedBy>
  <cp:lastPrinted>2006-08-22T07:23:31Z</cp:lastPrinted>
  <dcterms:created xsi:type="dcterms:W3CDTF">1997-02-26T13:46:56Z</dcterms:created>
  <dcterms:modified xsi:type="dcterms:W3CDTF">2007-03-19T12:27:40Z</dcterms:modified>
  <cp:category/>
  <cp:version/>
  <cp:contentType/>
  <cp:contentStatus/>
</cp:coreProperties>
</file>