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<sst xmlns="http://schemas.openxmlformats.org/spreadsheetml/2006/main" count="141" uniqueCount="97">
  <si>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</si>
  <si>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</si>
  <si>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</si>
  <si>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</si>
  <si>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</si>
  <si>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</si>
  <si>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</si>
  <si>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</si>
  <si>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</si>
  <si>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</si>
  <si>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</si>
  <si>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</si>
  <si>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</si>
  <si>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</si>
  <si>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</si>
  <si>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</si>
  <si>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</si>
  <si>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</si>
  <si>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</si>
  <si>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</si>
  <si>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</si>
  <si>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</si>
  <si>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ZMIANY PLANU WYDATKÓW BUDŻETU POWIATU NA 2010 ROK</t>
  </si>
  <si>
    <t>Sporz:Wiesława Samsel</t>
  </si>
  <si>
    <t>Wydatki na zakupy inwestycyjne jednostek budżetowych</t>
  </si>
  <si>
    <t>Bezpieczeństwo publiczne i ochrona przeciwpożarowa</t>
  </si>
  <si>
    <t>Komendy powiatowe Państwowej Straży Pożarnej</t>
  </si>
  <si>
    <t xml:space="preserve">                                                   do Uchwały Nr .../10 </t>
  </si>
  <si>
    <t>Transport i łączność</t>
  </si>
  <si>
    <t>Drogi publiczne powiatowe</t>
  </si>
  <si>
    <t>Wydatki inwestycyjne jednostek budżetowych</t>
  </si>
  <si>
    <t>Działalność usługowa</t>
  </si>
  <si>
    <t>Nadzór budowlany</t>
  </si>
  <si>
    <t>Dodatkowe wynagrodzenie roczne</t>
  </si>
  <si>
    <t>Zakup materiałów i wyposażenia</t>
  </si>
  <si>
    <t>Dodatkowe uposażenie roczne dla żołnierzy zawodowych oraz</t>
  </si>
  <si>
    <t>nagrody roczne dla funkcjonariuszy</t>
  </si>
  <si>
    <t>Różne rozliczenia</t>
  </si>
  <si>
    <t>Rezerwy ogólne i celowe</t>
  </si>
  <si>
    <t>Oświata i wychowanie</t>
  </si>
  <si>
    <t>Licea ogólnokształcące</t>
  </si>
  <si>
    <t>Wynagrodzenia osobowe pracowników</t>
  </si>
  <si>
    <t>Składki na ubezpieczenia społeczne</t>
  </si>
  <si>
    <t>Składki na Fundusz Pracy</t>
  </si>
  <si>
    <t>Szkoły zawodowe</t>
  </si>
  <si>
    <t>Centra kształcenia ustawicznego i praktycznego oraz ośrodki</t>
  </si>
  <si>
    <t>dokształcania zawodowego</t>
  </si>
  <si>
    <t>Jednostki pomocnicze szkolnictwa</t>
  </si>
  <si>
    <t>Gimnazja</t>
  </si>
  <si>
    <t>Wpłaty na Państwowy Fundusz Rehabilitacji Osób Niepełnosprawnych</t>
  </si>
  <si>
    <t>Zakup pomocy naukowych, dydaktycznych i książek</t>
  </si>
  <si>
    <t>Zakup usług zdrowotnych</t>
  </si>
  <si>
    <t>Opłaty z tytułu zakupu usług telekomunikacyjnych świadczonych w</t>
  </si>
  <si>
    <t>stacjonarnej publicznej sieci telefonicznej</t>
  </si>
  <si>
    <t>Opłaty na rzecz budżetów jednostek samorządu terytorialnego</t>
  </si>
  <si>
    <t>Wydatki osobowe nie zaliczone do wynagrodzeń</t>
  </si>
  <si>
    <t>Różne opłaty i składki</t>
  </si>
  <si>
    <t>Podatek od nieruchomości</t>
  </si>
  <si>
    <t xml:space="preserve">Opłaty za administrowanie i czynsze za budynki, lokale i </t>
  </si>
  <si>
    <t>pomieszczenia garażowe</t>
  </si>
  <si>
    <t>Dokształcanie i doskonalenie nauczycieli</t>
  </si>
  <si>
    <t>Szkolenia pracowników niebędących członkami korpusu</t>
  </si>
  <si>
    <t>służby cywilnej</t>
  </si>
  <si>
    <t>Ochrona zdrowia</t>
  </si>
  <si>
    <t>Szpitale ogólne</t>
  </si>
  <si>
    <t xml:space="preserve">Dotacje celowe z budżetu na finansowanie lub dofinansowanie </t>
  </si>
  <si>
    <t>kosztów realizacji inwestycji i zakupów inwestycyjnych innych</t>
  </si>
  <si>
    <t>jednostek sektora finansów publicznych</t>
  </si>
  <si>
    <t>Pomoc społeczna</t>
  </si>
  <si>
    <t>Pozostałe zadania w zakresie polityki społecznej</t>
  </si>
  <si>
    <t>Powiatowe urzędy pracy</t>
  </si>
  <si>
    <t>Wynagrodzenia bezosobowe</t>
  </si>
  <si>
    <t>Podróże służbowe zagraniczne</t>
  </si>
  <si>
    <t>Odpisy na zakładowy fundusz świadczeń socjalnych</t>
  </si>
  <si>
    <t>Edukacyjna opieka wychowawcza</t>
  </si>
  <si>
    <t>Internaty i bursy szkolne</t>
  </si>
  <si>
    <t>Gospodarka komunalna i ochrona środowiska</t>
  </si>
  <si>
    <t>Wpływy i wydatki związane z gromadzeniem środków z opłat i kar</t>
  </si>
  <si>
    <t>za korzystanie ze środowiska</t>
  </si>
  <si>
    <t>Wydatki na rzecz osób fizycznych</t>
  </si>
  <si>
    <t>Zakup usług pozostałych</t>
  </si>
  <si>
    <t>Zakup energii</t>
  </si>
  <si>
    <t>Zarządzanie kryzysowe</t>
  </si>
  <si>
    <t>Podróże służbowe krajowe</t>
  </si>
  <si>
    <t>Zakup usług dostępu do sieci Internet</t>
  </si>
  <si>
    <t>Zakup usług remontowych</t>
  </si>
  <si>
    <t>Placówki opiekuńczo-wychowawcze</t>
  </si>
  <si>
    <t xml:space="preserve">Dotacja celowa z budżetu na finansowanie lub dofinansowanie </t>
  </si>
  <si>
    <t>zadań zleconych do realizacji stowarzyszeniom</t>
  </si>
  <si>
    <t>Świadczenia społeczne</t>
  </si>
  <si>
    <t>Wpłaty na PaństwowyFunduszRehabilitacjiOsóbNiepełnosprawnych</t>
  </si>
  <si>
    <t xml:space="preserve">                                              Rady Powiatu w Nidzicy</t>
  </si>
  <si>
    <t>z dnia 29 września 2010 r.</t>
  </si>
  <si>
    <t>Starostwa powiatowe</t>
  </si>
  <si>
    <t>Administracja publiczna</t>
  </si>
  <si>
    <t xml:space="preserve">Rezerwy (rezerwa ogólna - 100 000,00, </t>
  </si>
  <si>
    <t xml:space="preserve">               rezerwa celowa na zarządzanie kryzysowe - 4 000,00)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</si>
</sst>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1" fillId="0" borderId="4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3" fontId="2" fillId="0" borderId="14" xfId="15" applyNumberFormat="1" applyFont="1" applyBorder="1" applyAlignment="1">
      <alignment/>
    </xf>
    <xf numFmtId="43" fontId="1" fillId="2" borderId="20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3" fontId="0" fillId="0" borderId="22" xfId="15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" fontId="1" fillId="0" borderId="3" xfId="0" applyNumberFormat="1" applyFont="1" applyBorder="1" applyAlignment="1">
      <alignment horizontal="center"/>
    </xf>
    <xf numFmtId="43" fontId="0" fillId="0" borderId="13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4" fontId="2" fillId="0" borderId="22" xfId="0" applyNumberFormat="1" applyFont="1" applyBorder="1" applyAlignment="1">
      <alignment horizontal="center"/>
    </xf>
    <xf numFmtId="43" fontId="2" fillId="0" borderId="22" xfId="15" applyNumberFormat="1" applyFont="1" applyBorder="1" applyAlignment="1">
      <alignment/>
    </xf>
    <xf numFmtId="4" fontId="2" fillId="0" borderId="2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3" fontId="2" fillId="0" borderId="3" xfId="15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0" fontId="1" fillId="2" borderId="20" xfId="0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workbookViewId="0" topLeftCell="A22">
      <selection activeCell="G46" sqref="G46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6.140625" style="0" customWidth="1"/>
  </cols>
  <sheetData>
    <row r="1" spans="4:6" ht="12.75">
      <c r="D1" s="102" t="s">
        <v>21</v>
      </c>
      <c r="E1" s="102"/>
      <c r="F1" s="102"/>
    </row>
    <row r="2" spans="4:6" ht="12.75">
      <c r="D2" s="102" t="s">
        <v>27</v>
      </c>
      <c r="E2" s="102"/>
      <c r="F2" s="102"/>
    </row>
    <row r="3" spans="4:6" ht="12.75">
      <c r="D3" s="102" t="s">
        <v>91</v>
      </c>
      <c r="E3" s="102"/>
      <c r="F3" s="102"/>
    </row>
    <row r="4" spans="4:6" ht="12.75">
      <c r="D4" s="102" t="s">
        <v>92</v>
      </c>
      <c r="E4" s="102"/>
      <c r="F4" s="102"/>
    </row>
    <row r="5" spans="4:6" ht="12.75">
      <c r="D5" s="16"/>
      <c r="E5" s="30"/>
      <c r="F5" s="16"/>
    </row>
    <row r="6" spans="1:6" ht="15.75" customHeight="1">
      <c r="A6" s="103" t="s">
        <v>22</v>
      </c>
      <c r="B6" s="103"/>
      <c r="C6" s="103"/>
      <c r="D6" s="103"/>
      <c r="E6" s="103"/>
      <c r="F6" s="103"/>
    </row>
    <row r="7" spans="1:6" ht="13.5" thickBot="1">
      <c r="A7" s="11"/>
      <c r="B7" s="11"/>
      <c r="C7" s="11"/>
      <c r="D7" s="11"/>
      <c r="E7" s="11"/>
      <c r="F7" s="11"/>
    </row>
    <row r="8" spans="1:6" ht="12.75" hidden="1">
      <c r="A8" s="11"/>
      <c r="B8" s="11"/>
      <c r="C8" s="11"/>
      <c r="D8" s="11"/>
      <c r="E8" s="11"/>
      <c r="F8" s="11"/>
    </row>
    <row r="9" ht="13.5" hidden="1" thickBot="1"/>
    <row r="10" spans="1:6" ht="12.75">
      <c r="A10" s="3" t="s">
        <v>1</v>
      </c>
      <c r="B10" s="2"/>
      <c r="C10" s="9" t="s">
        <v>3</v>
      </c>
      <c r="D10" s="100" t="s">
        <v>5</v>
      </c>
      <c r="E10" s="101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4" t="s">
        <v>6</v>
      </c>
      <c r="E11" s="12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5"/>
      <c r="E12" s="13"/>
      <c r="F12" s="10"/>
    </row>
    <row r="13" spans="1:6" ht="13.5" thickBot="1">
      <c r="A13" s="5" t="s">
        <v>9</v>
      </c>
      <c r="B13" s="6" t="s">
        <v>10</v>
      </c>
      <c r="C13" s="5" t="s">
        <v>11</v>
      </c>
      <c r="D13" s="6" t="s">
        <v>12</v>
      </c>
      <c r="E13" s="5" t="s">
        <v>13</v>
      </c>
      <c r="F13" s="7" t="s">
        <v>14</v>
      </c>
    </row>
    <row r="14" spans="1:6" ht="13.5" thickBot="1">
      <c r="A14" s="3">
        <v>600</v>
      </c>
      <c r="B14" s="2" t="s">
        <v>28</v>
      </c>
      <c r="C14" s="44">
        <f>SUM(C15)</f>
        <v>2924093.79</v>
      </c>
      <c r="D14" s="44">
        <f>SUM(D15)</f>
        <v>273300</v>
      </c>
      <c r="E14" s="44">
        <f>SUM(E15)</f>
        <v>320300</v>
      </c>
      <c r="F14" s="31">
        <f aca="true" t="shared" si="0" ref="F14:F29">SUM(C14-D14+E14)</f>
        <v>2971093.79</v>
      </c>
    </row>
    <row r="15" spans="1:6" ht="12.75">
      <c r="A15" s="25">
        <v>60014</v>
      </c>
      <c r="B15" s="26" t="s">
        <v>29</v>
      </c>
      <c r="C15" s="27">
        <f>SUM(C16:C16)</f>
        <v>2924093.79</v>
      </c>
      <c r="D15" s="27">
        <f>SUM(D16:D16)</f>
        <v>273300</v>
      </c>
      <c r="E15" s="27">
        <f>SUM(E16:E16)</f>
        <v>320300</v>
      </c>
      <c r="F15" s="34">
        <f t="shared" si="0"/>
        <v>2971093.79</v>
      </c>
    </row>
    <row r="16" spans="1:6" ht="13.5" thickBot="1">
      <c r="A16" s="17">
        <v>6050</v>
      </c>
      <c r="B16" s="41" t="s">
        <v>30</v>
      </c>
      <c r="C16" s="53">
        <v>2924093.79</v>
      </c>
      <c r="D16" s="54">
        <v>273300</v>
      </c>
      <c r="E16" s="53">
        <v>320300</v>
      </c>
      <c r="F16" s="55">
        <f t="shared" si="0"/>
        <v>2971093.79</v>
      </c>
    </row>
    <row r="17" spans="1:6" ht="13.5" thickBot="1">
      <c r="A17" s="3">
        <v>710</v>
      </c>
      <c r="B17" s="2" t="s">
        <v>31</v>
      </c>
      <c r="C17" s="52">
        <f>SUM(C18)</f>
        <v>20856</v>
      </c>
      <c r="D17" s="52">
        <f>SUM(D18)</f>
        <v>1418</v>
      </c>
      <c r="E17" s="52">
        <f>SUM(E18)</f>
        <v>1418</v>
      </c>
      <c r="F17" s="31">
        <f t="shared" si="0"/>
        <v>20856</v>
      </c>
    </row>
    <row r="18" spans="1:6" ht="12.75">
      <c r="A18" s="25">
        <v>71015</v>
      </c>
      <c r="B18" s="26" t="s">
        <v>32</v>
      </c>
      <c r="C18" s="56">
        <f>SUM(C19:C20,C21,C22)</f>
        <v>20856</v>
      </c>
      <c r="D18" s="56">
        <f>SUM(D19:D22)</f>
        <v>1418</v>
      </c>
      <c r="E18" s="56">
        <f>SUM(E21:E22)</f>
        <v>1418</v>
      </c>
      <c r="F18" s="34">
        <f t="shared" si="0"/>
        <v>20856</v>
      </c>
    </row>
    <row r="19" spans="1:6" ht="12.75">
      <c r="A19" s="17">
        <v>4040</v>
      </c>
      <c r="B19" s="41" t="s">
        <v>33</v>
      </c>
      <c r="C19" s="57">
        <v>12300</v>
      </c>
      <c r="D19" s="38">
        <v>603</v>
      </c>
      <c r="E19" s="58"/>
      <c r="F19" s="45">
        <f t="shared" si="0"/>
        <v>11697</v>
      </c>
    </row>
    <row r="20" spans="1:6" ht="12.75">
      <c r="A20" s="48">
        <v>4210</v>
      </c>
      <c r="B20" s="49" t="s">
        <v>34</v>
      </c>
      <c r="C20" s="89">
        <v>2716</v>
      </c>
      <c r="D20" s="90">
        <v>815</v>
      </c>
      <c r="E20" s="91"/>
      <c r="F20" s="45">
        <f t="shared" si="0"/>
        <v>1901</v>
      </c>
    </row>
    <row r="21" spans="1:6" ht="12.75">
      <c r="A21" s="17">
        <v>4300</v>
      </c>
      <c r="B21" s="41" t="s">
        <v>80</v>
      </c>
      <c r="C21" s="95">
        <v>1400</v>
      </c>
      <c r="D21" s="66"/>
      <c r="E21" s="96">
        <v>200</v>
      </c>
      <c r="F21" s="45">
        <f aca="true" t="shared" si="1" ref="F21:F26">SUM(C21-D21+E21)</f>
        <v>1600</v>
      </c>
    </row>
    <row r="22" spans="1:6" ht="13.5" thickBot="1">
      <c r="A22" s="48">
        <v>4440</v>
      </c>
      <c r="B22" s="49" t="s">
        <v>73</v>
      </c>
      <c r="C22" s="59">
        <v>4440</v>
      </c>
      <c r="D22" s="60"/>
      <c r="E22" s="61">
        <v>1218</v>
      </c>
      <c r="F22" s="45">
        <f t="shared" si="1"/>
        <v>5658</v>
      </c>
    </row>
    <row r="23" spans="1:6" ht="13.5" thickBot="1">
      <c r="A23" s="3">
        <v>750</v>
      </c>
      <c r="B23" s="2" t="s">
        <v>94</v>
      </c>
      <c r="C23" s="52">
        <f>SUM(C24)</f>
        <v>2335502</v>
      </c>
      <c r="D23" s="52">
        <f>SUM(D24)</f>
        <v>13500</v>
      </c>
      <c r="E23" s="52">
        <f>SUM(E24)</f>
        <v>13500</v>
      </c>
      <c r="F23" s="31">
        <f t="shared" si="1"/>
        <v>2335502</v>
      </c>
    </row>
    <row r="24" spans="1:6" ht="12.75">
      <c r="A24" s="25">
        <v>75020</v>
      </c>
      <c r="B24" s="26" t="s">
        <v>93</v>
      </c>
      <c r="C24" s="56">
        <f>SUM(C25:C26)</f>
        <v>2335502</v>
      </c>
      <c r="D24" s="56">
        <f>SUM(D25:D26)</f>
        <v>13500</v>
      </c>
      <c r="E24" s="56">
        <f>SUM(E25:E26)</f>
        <v>13500</v>
      </c>
      <c r="F24" s="34">
        <f t="shared" si="1"/>
        <v>2335502</v>
      </c>
    </row>
    <row r="25" spans="1:6" ht="12.75">
      <c r="A25" s="17">
        <v>4010</v>
      </c>
      <c r="B25" s="41" t="s">
        <v>41</v>
      </c>
      <c r="C25" s="57">
        <v>1982903</v>
      </c>
      <c r="D25" s="38">
        <v>13500</v>
      </c>
      <c r="E25" s="58"/>
      <c r="F25" s="45">
        <f t="shared" si="1"/>
        <v>1969403</v>
      </c>
    </row>
    <row r="26" spans="1:6" ht="13.5" thickBot="1">
      <c r="A26" s="17">
        <v>4300</v>
      </c>
      <c r="B26" s="41" t="s">
        <v>80</v>
      </c>
      <c r="C26" s="57">
        <v>352599</v>
      </c>
      <c r="D26" s="38"/>
      <c r="E26" s="58">
        <v>13500</v>
      </c>
      <c r="F26" s="45">
        <f t="shared" si="1"/>
        <v>366099</v>
      </c>
    </row>
    <row r="27" spans="1:6" ht="13.5" thickBot="1">
      <c r="A27" s="50">
        <v>754</v>
      </c>
      <c r="B27" s="51" t="s">
        <v>25</v>
      </c>
      <c r="C27" s="52">
        <f>SUM(C28,C33)</f>
        <v>229000</v>
      </c>
      <c r="D27" s="52">
        <f>SUM(D28,D33)</f>
        <v>8000</v>
      </c>
      <c r="E27" s="52">
        <f>SUM(E28,E33)</f>
        <v>15984.29</v>
      </c>
      <c r="F27" s="31">
        <f t="shared" si="0"/>
        <v>236984.29</v>
      </c>
    </row>
    <row r="28" spans="1:6" ht="12.75">
      <c r="A28" s="25">
        <v>75411</v>
      </c>
      <c r="B28" s="72" t="s">
        <v>26</v>
      </c>
      <c r="C28" s="27">
        <f>SUM(C29:C32)</f>
        <v>229000</v>
      </c>
      <c r="D28" s="27">
        <f>SUM(D29:D32)</f>
        <v>8000</v>
      </c>
      <c r="E28" s="27">
        <f>SUM(E29:E32)</f>
        <v>11984.29</v>
      </c>
      <c r="F28" s="34">
        <f t="shared" si="0"/>
        <v>232984.29</v>
      </c>
    </row>
    <row r="29" spans="1:256" s="42" customFormat="1" ht="12.75">
      <c r="A29" s="69">
        <v>4070</v>
      </c>
      <c r="B29" s="73" t="s">
        <v>35</v>
      </c>
      <c r="C29" s="63">
        <v>169000</v>
      </c>
      <c r="D29" s="63">
        <v>8000</v>
      </c>
      <c r="E29" s="63"/>
      <c r="F29" s="55">
        <f t="shared" si="0"/>
        <v>161000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6" s="43" customFormat="1" ht="12.75">
      <c r="A30" s="70"/>
      <c r="B30" s="74" t="s">
        <v>36</v>
      </c>
      <c r="C30" s="66"/>
      <c r="D30" s="66"/>
      <c r="E30" s="66"/>
      <c r="F30" s="40"/>
    </row>
    <row r="31" spans="1:6" s="43" customFormat="1" ht="12.75">
      <c r="A31" s="17">
        <v>4260</v>
      </c>
      <c r="B31" s="41" t="s">
        <v>81</v>
      </c>
      <c r="C31" s="57">
        <v>55000</v>
      </c>
      <c r="D31" s="38"/>
      <c r="E31" s="58">
        <v>8000</v>
      </c>
      <c r="F31" s="45">
        <f aca="true" t="shared" si="2" ref="F31:F56">SUM(C31-D31+E31)</f>
        <v>63000</v>
      </c>
    </row>
    <row r="32" spans="1:6" s="43" customFormat="1" ht="12.75">
      <c r="A32" s="46">
        <v>4430</v>
      </c>
      <c r="B32" s="47" t="s">
        <v>56</v>
      </c>
      <c r="C32" s="89">
        <v>5000</v>
      </c>
      <c r="D32" s="90"/>
      <c r="E32" s="91">
        <v>3984.29</v>
      </c>
      <c r="F32" s="45">
        <f t="shared" si="2"/>
        <v>8984.29</v>
      </c>
    </row>
    <row r="33" spans="1:6" s="43" customFormat="1" ht="12.75">
      <c r="A33" s="78">
        <v>75421</v>
      </c>
      <c r="B33" s="68" t="s">
        <v>82</v>
      </c>
      <c r="C33" s="80">
        <f>SUM(C34:C34)</f>
        <v>0</v>
      </c>
      <c r="D33" s="80">
        <f>SUM(D34:D34)</f>
        <v>0</v>
      </c>
      <c r="E33" s="80">
        <f>SUM(E34:E34)</f>
        <v>4000</v>
      </c>
      <c r="F33" s="81">
        <f t="shared" si="2"/>
        <v>4000</v>
      </c>
    </row>
    <row r="34" spans="1:6" s="43" customFormat="1" ht="13.5" thickBot="1">
      <c r="A34" s="17">
        <v>6060</v>
      </c>
      <c r="B34" s="41" t="s">
        <v>24</v>
      </c>
      <c r="C34" s="53">
        <v>0</v>
      </c>
      <c r="D34" s="54"/>
      <c r="E34" s="53">
        <v>4000</v>
      </c>
      <c r="F34" s="55">
        <f t="shared" si="2"/>
        <v>4000</v>
      </c>
    </row>
    <row r="35" spans="1:6" s="43" customFormat="1" ht="13.5" thickBot="1">
      <c r="A35" s="50">
        <v>758</v>
      </c>
      <c r="B35" s="50" t="s">
        <v>37</v>
      </c>
      <c r="C35" s="52">
        <f aca="true" t="shared" si="3" ref="C35:E36">SUM(C36)</f>
        <v>194367.6</v>
      </c>
      <c r="D35" s="52">
        <f t="shared" si="3"/>
        <v>104000</v>
      </c>
      <c r="E35" s="52">
        <f t="shared" si="3"/>
        <v>0</v>
      </c>
      <c r="F35" s="31">
        <f t="shared" si="2"/>
        <v>90367.6</v>
      </c>
    </row>
    <row r="36" spans="1:6" s="43" customFormat="1" ht="12.75">
      <c r="A36" s="25">
        <v>75818</v>
      </c>
      <c r="B36" s="72" t="s">
        <v>38</v>
      </c>
      <c r="C36" s="27">
        <f t="shared" si="3"/>
        <v>194367.6</v>
      </c>
      <c r="D36" s="27">
        <f t="shared" si="3"/>
        <v>104000</v>
      </c>
      <c r="E36" s="27">
        <f t="shared" si="3"/>
        <v>0</v>
      </c>
      <c r="F36" s="34">
        <f t="shared" si="2"/>
        <v>90367.6</v>
      </c>
    </row>
    <row r="37" spans="1:6" s="43" customFormat="1" ht="12.75">
      <c r="A37" s="69">
        <v>4810</v>
      </c>
      <c r="B37" s="73" t="s">
        <v>95</v>
      </c>
      <c r="C37" s="63">
        <v>194367.6</v>
      </c>
      <c r="D37" s="63">
        <v>104000</v>
      </c>
      <c r="E37" s="63"/>
      <c r="F37" s="55">
        <f t="shared" si="2"/>
        <v>90367.6</v>
      </c>
    </row>
    <row r="38" spans="1:6" s="43" customFormat="1" ht="13.5" thickBot="1">
      <c r="A38" s="71"/>
      <c r="B38" s="75" t="s">
        <v>96</v>
      </c>
      <c r="C38" s="76"/>
      <c r="D38" s="76"/>
      <c r="E38" s="76"/>
      <c r="F38" s="97"/>
    </row>
    <row r="39" spans="1:6" s="43" customFormat="1" ht="13.5" thickBot="1">
      <c r="A39" s="50">
        <v>801</v>
      </c>
      <c r="B39" s="50" t="s">
        <v>39</v>
      </c>
      <c r="C39" s="52">
        <f>SUM(C40,C45,C52,C71,C76,C79)</f>
        <v>8622539.22</v>
      </c>
      <c r="D39" s="52">
        <f>SUM(D40,D45,D52,D71,D76,D79)</f>
        <v>320750.81000000006</v>
      </c>
      <c r="E39" s="52">
        <f>SUM(E40,E45,E52,E71,E76,E79)</f>
        <v>922683.74</v>
      </c>
      <c r="F39" s="31">
        <f t="shared" si="2"/>
        <v>9224472.15</v>
      </c>
    </row>
    <row r="40" spans="1:6" s="43" customFormat="1" ht="12.75">
      <c r="A40" s="25">
        <v>80110</v>
      </c>
      <c r="B40" s="72" t="s">
        <v>48</v>
      </c>
      <c r="C40" s="27">
        <f>SUM(C41:C44)</f>
        <v>606868.3200000001</v>
      </c>
      <c r="D40" s="27">
        <f>SUM(D41:D44)</f>
        <v>4923</v>
      </c>
      <c r="E40" s="27">
        <f>SUM(E41:E44)</f>
        <v>117408.51</v>
      </c>
      <c r="F40" s="34">
        <f t="shared" si="2"/>
        <v>719353.8300000001</v>
      </c>
    </row>
    <row r="41" spans="1:6" s="43" customFormat="1" ht="12.75">
      <c r="A41" s="17">
        <v>4010</v>
      </c>
      <c r="B41" s="41" t="s">
        <v>41</v>
      </c>
      <c r="C41" s="38">
        <v>463618.32</v>
      </c>
      <c r="D41" s="38"/>
      <c r="E41" s="38">
        <v>98688.9</v>
      </c>
      <c r="F41" s="45">
        <f t="shared" si="2"/>
        <v>562307.22</v>
      </c>
    </row>
    <row r="42" spans="1:6" s="43" customFormat="1" ht="12.75">
      <c r="A42" s="70">
        <v>4040</v>
      </c>
      <c r="B42" s="74" t="s">
        <v>33</v>
      </c>
      <c r="C42" s="66">
        <v>48875</v>
      </c>
      <c r="D42" s="66">
        <v>4923</v>
      </c>
      <c r="E42" s="66"/>
      <c r="F42" s="40">
        <f t="shared" si="2"/>
        <v>43952</v>
      </c>
    </row>
    <row r="43" spans="1:6" s="43" customFormat="1" ht="12.75">
      <c r="A43" s="17">
        <v>4110</v>
      </c>
      <c r="B43" s="41" t="s">
        <v>42</v>
      </c>
      <c r="C43" s="38">
        <v>78044</v>
      </c>
      <c r="D43" s="38"/>
      <c r="E43" s="38">
        <v>16303.98</v>
      </c>
      <c r="F43" s="45">
        <f t="shared" si="2"/>
        <v>94347.98</v>
      </c>
    </row>
    <row r="44" spans="1:6" s="43" customFormat="1" ht="12.75">
      <c r="A44" s="17">
        <v>4120</v>
      </c>
      <c r="B44" s="41" t="s">
        <v>43</v>
      </c>
      <c r="C44" s="38">
        <v>16331</v>
      </c>
      <c r="D44" s="38"/>
      <c r="E44" s="38">
        <v>2415.63</v>
      </c>
      <c r="F44" s="45">
        <f t="shared" si="2"/>
        <v>18746.63</v>
      </c>
    </row>
    <row r="45" spans="1:6" s="43" customFormat="1" ht="12.75">
      <c r="A45" s="78">
        <v>80120</v>
      </c>
      <c r="B45" s="79" t="s">
        <v>40</v>
      </c>
      <c r="C45" s="80">
        <f>SUM(C46:C51)</f>
        <v>3087450</v>
      </c>
      <c r="D45" s="80">
        <f>SUM(D46:D51)</f>
        <v>4847.03</v>
      </c>
      <c r="E45" s="80">
        <f>SUM(E46:E51)</f>
        <v>118101.52</v>
      </c>
      <c r="F45" s="81">
        <f t="shared" si="2"/>
        <v>3200704.49</v>
      </c>
    </row>
    <row r="46" spans="1:6" s="43" customFormat="1" ht="12.75">
      <c r="A46" s="17">
        <v>4010</v>
      </c>
      <c r="B46" s="41" t="s">
        <v>41</v>
      </c>
      <c r="C46" s="38">
        <v>2306567</v>
      </c>
      <c r="D46" s="38"/>
      <c r="E46" s="38">
        <v>99301.52</v>
      </c>
      <c r="F46" s="45">
        <f t="shared" si="2"/>
        <v>2405868.52</v>
      </c>
    </row>
    <row r="47" spans="1:6" s="43" customFormat="1" ht="12.75">
      <c r="A47" s="70">
        <v>4040</v>
      </c>
      <c r="B47" s="74" t="s">
        <v>33</v>
      </c>
      <c r="C47" s="66">
        <v>214232</v>
      </c>
      <c r="D47" s="66">
        <v>4847.03</v>
      </c>
      <c r="E47" s="66"/>
      <c r="F47" s="40">
        <f t="shared" si="2"/>
        <v>209384.97</v>
      </c>
    </row>
    <row r="48" spans="1:6" s="43" customFormat="1" ht="12.75">
      <c r="A48" s="17">
        <v>4110</v>
      </c>
      <c r="B48" s="41" t="s">
        <v>42</v>
      </c>
      <c r="C48" s="38">
        <v>386082</v>
      </c>
      <c r="D48" s="38"/>
      <c r="E48" s="38">
        <v>1000</v>
      </c>
      <c r="F48" s="45">
        <f t="shared" si="2"/>
        <v>387082</v>
      </c>
    </row>
    <row r="49" spans="1:6" s="43" customFormat="1" ht="12.75">
      <c r="A49" s="17">
        <v>4120</v>
      </c>
      <c r="B49" s="41" t="s">
        <v>43</v>
      </c>
      <c r="C49" s="38">
        <v>63279</v>
      </c>
      <c r="D49" s="38"/>
      <c r="E49" s="38">
        <v>300</v>
      </c>
      <c r="F49" s="45">
        <f t="shared" si="2"/>
        <v>63579</v>
      </c>
    </row>
    <row r="50" spans="1:6" s="43" customFormat="1" ht="12.75">
      <c r="A50" s="17">
        <v>4260</v>
      </c>
      <c r="B50" s="41" t="s">
        <v>81</v>
      </c>
      <c r="C50" s="38">
        <v>106490</v>
      </c>
      <c r="D50" s="38"/>
      <c r="E50" s="38">
        <v>15000</v>
      </c>
      <c r="F50" s="45">
        <f t="shared" si="2"/>
        <v>121490</v>
      </c>
    </row>
    <row r="51" spans="1:6" s="43" customFormat="1" ht="12.75">
      <c r="A51" s="70">
        <v>4410</v>
      </c>
      <c r="B51" s="74" t="s">
        <v>83</v>
      </c>
      <c r="C51" s="66">
        <v>10800</v>
      </c>
      <c r="D51" s="66"/>
      <c r="E51" s="66">
        <v>2500</v>
      </c>
      <c r="F51" s="40">
        <f t="shared" si="2"/>
        <v>13300</v>
      </c>
    </row>
    <row r="52" spans="1:6" s="43" customFormat="1" ht="12.75">
      <c r="A52" s="78">
        <v>80130</v>
      </c>
      <c r="B52" s="79" t="s">
        <v>44</v>
      </c>
      <c r="C52" s="80">
        <f>SUM(C53:C70)</f>
        <v>4846699.9</v>
      </c>
      <c r="D52" s="80">
        <f>SUM(D53:D70)</f>
        <v>305780.78</v>
      </c>
      <c r="E52" s="80">
        <f>SUM(E53:E70)</f>
        <v>680673.71</v>
      </c>
      <c r="F52" s="81">
        <f t="shared" si="2"/>
        <v>5221592.83</v>
      </c>
    </row>
    <row r="53" spans="1:6" s="43" customFormat="1" ht="12.75">
      <c r="A53" s="17">
        <v>4010</v>
      </c>
      <c r="B53" s="41" t="s">
        <v>41</v>
      </c>
      <c r="C53" s="38">
        <v>2172845</v>
      </c>
      <c r="D53" s="38"/>
      <c r="E53" s="38">
        <v>401634.71</v>
      </c>
      <c r="F53" s="45">
        <f t="shared" si="2"/>
        <v>2574479.71</v>
      </c>
    </row>
    <row r="54" spans="1:6" s="43" customFormat="1" ht="12.75">
      <c r="A54" s="70">
        <v>4040</v>
      </c>
      <c r="B54" s="74" t="s">
        <v>33</v>
      </c>
      <c r="C54" s="66">
        <v>218294</v>
      </c>
      <c r="D54" s="66">
        <v>16480</v>
      </c>
      <c r="E54" s="66"/>
      <c r="F54" s="40">
        <f t="shared" si="2"/>
        <v>201814</v>
      </c>
    </row>
    <row r="55" spans="1:6" s="43" customFormat="1" ht="12.75">
      <c r="A55" s="17">
        <v>4110</v>
      </c>
      <c r="B55" s="41" t="s">
        <v>42</v>
      </c>
      <c r="C55" s="38">
        <v>384356</v>
      </c>
      <c r="D55" s="38"/>
      <c r="E55" s="38">
        <v>16850</v>
      </c>
      <c r="F55" s="45">
        <f t="shared" si="2"/>
        <v>401206</v>
      </c>
    </row>
    <row r="56" spans="1:6" s="43" customFormat="1" ht="12.75">
      <c r="A56" s="17">
        <v>4120</v>
      </c>
      <c r="B56" s="41" t="s">
        <v>43</v>
      </c>
      <c r="C56" s="38">
        <v>69208</v>
      </c>
      <c r="D56" s="38"/>
      <c r="E56" s="38">
        <v>1000</v>
      </c>
      <c r="F56" s="45">
        <f t="shared" si="2"/>
        <v>70208</v>
      </c>
    </row>
    <row r="57" spans="1:6" s="43" customFormat="1" ht="12.75">
      <c r="A57" s="17">
        <v>4140</v>
      </c>
      <c r="B57" s="86" t="s">
        <v>49</v>
      </c>
      <c r="C57" s="38">
        <v>3434</v>
      </c>
      <c r="D57" s="38">
        <v>3434</v>
      </c>
      <c r="E57" s="38"/>
      <c r="F57" s="45">
        <f aca="true" t="shared" si="4" ref="F57:F68">SUM(C57-D57+E57)</f>
        <v>0</v>
      </c>
    </row>
    <row r="58" spans="1:6" s="43" customFormat="1" ht="12.75">
      <c r="A58" s="17">
        <v>4210</v>
      </c>
      <c r="B58" s="41" t="s">
        <v>34</v>
      </c>
      <c r="C58" s="38">
        <v>98947</v>
      </c>
      <c r="D58" s="38">
        <v>20000</v>
      </c>
      <c r="E58" s="38"/>
      <c r="F58" s="45">
        <f t="shared" si="4"/>
        <v>78947</v>
      </c>
    </row>
    <row r="59" spans="1:6" s="43" customFormat="1" ht="12.75">
      <c r="A59" s="17">
        <v>4240</v>
      </c>
      <c r="B59" s="41" t="s">
        <v>50</v>
      </c>
      <c r="C59" s="38">
        <v>5130</v>
      </c>
      <c r="D59" s="38">
        <v>1000</v>
      </c>
      <c r="E59" s="38"/>
      <c r="F59" s="45">
        <f t="shared" si="4"/>
        <v>4130</v>
      </c>
    </row>
    <row r="60" spans="1:6" s="43" customFormat="1" ht="12.75">
      <c r="A60" s="17">
        <v>4260</v>
      </c>
      <c r="B60" s="41" t="s">
        <v>81</v>
      </c>
      <c r="C60" s="38">
        <v>84689</v>
      </c>
      <c r="D60" s="38"/>
      <c r="E60" s="38">
        <v>20800</v>
      </c>
      <c r="F60" s="45">
        <f t="shared" si="4"/>
        <v>105489</v>
      </c>
    </row>
    <row r="61" spans="1:6" s="43" customFormat="1" ht="12.75">
      <c r="A61" s="17">
        <v>4270</v>
      </c>
      <c r="B61" s="41" t="s">
        <v>85</v>
      </c>
      <c r="C61" s="38">
        <v>258085.78</v>
      </c>
      <c r="D61" s="38">
        <v>256236.78</v>
      </c>
      <c r="E61" s="38">
        <v>150000</v>
      </c>
      <c r="F61" s="45">
        <f t="shared" si="4"/>
        <v>151849</v>
      </c>
    </row>
    <row r="62" spans="1:6" s="43" customFormat="1" ht="12.75">
      <c r="A62" s="17">
        <v>4280</v>
      </c>
      <c r="B62" s="41" t="s">
        <v>51</v>
      </c>
      <c r="C62" s="38">
        <v>4430</v>
      </c>
      <c r="D62" s="38">
        <v>730</v>
      </c>
      <c r="E62" s="38"/>
      <c r="F62" s="45">
        <f t="shared" si="4"/>
        <v>3700</v>
      </c>
    </row>
    <row r="63" spans="1:6" s="43" customFormat="1" ht="12.75">
      <c r="A63" s="17">
        <v>4300</v>
      </c>
      <c r="B63" s="41" t="s">
        <v>80</v>
      </c>
      <c r="C63" s="38">
        <v>57390</v>
      </c>
      <c r="D63" s="38"/>
      <c r="E63" s="38">
        <v>39500</v>
      </c>
      <c r="F63" s="45">
        <f>SUM(C63-D63+E63)</f>
        <v>96890</v>
      </c>
    </row>
    <row r="64" spans="1:6" s="43" customFormat="1" ht="12.75">
      <c r="A64" s="17">
        <v>4350</v>
      </c>
      <c r="B64" s="41" t="s">
        <v>84</v>
      </c>
      <c r="C64" s="38">
        <v>3349</v>
      </c>
      <c r="D64" s="38"/>
      <c r="E64" s="38">
        <v>400</v>
      </c>
      <c r="F64" s="45">
        <f>SUM(C64-D64+E64)</f>
        <v>3749</v>
      </c>
    </row>
    <row r="65" spans="1:6" s="43" customFormat="1" ht="12.75">
      <c r="A65" s="69">
        <v>4370</v>
      </c>
      <c r="B65" s="64" t="s">
        <v>52</v>
      </c>
      <c r="C65" s="63">
        <v>11881</v>
      </c>
      <c r="D65" s="62">
        <v>500</v>
      </c>
      <c r="E65" s="63"/>
      <c r="F65" s="55">
        <f t="shared" si="4"/>
        <v>11381</v>
      </c>
    </row>
    <row r="66" spans="1:6" s="43" customFormat="1" ht="12.75">
      <c r="A66" s="70"/>
      <c r="B66" s="87" t="s">
        <v>53</v>
      </c>
      <c r="C66" s="66"/>
      <c r="D66" s="65"/>
      <c r="E66" s="66"/>
      <c r="F66" s="40"/>
    </row>
    <row r="67" spans="1:6" s="43" customFormat="1" ht="12.75">
      <c r="A67" s="70">
        <v>4410</v>
      </c>
      <c r="B67" s="87" t="s">
        <v>83</v>
      </c>
      <c r="C67" s="66">
        <v>6088</v>
      </c>
      <c r="D67" s="65"/>
      <c r="E67" s="66">
        <v>448</v>
      </c>
      <c r="F67" s="40">
        <f t="shared" si="4"/>
        <v>6536</v>
      </c>
    </row>
    <row r="68" spans="1:6" s="43" customFormat="1" ht="12.75">
      <c r="A68" s="70">
        <v>4480</v>
      </c>
      <c r="B68" s="87" t="s">
        <v>57</v>
      </c>
      <c r="C68" s="66">
        <v>1640</v>
      </c>
      <c r="D68" s="65"/>
      <c r="E68" s="66">
        <v>41</v>
      </c>
      <c r="F68" s="40">
        <f t="shared" si="4"/>
        <v>1681</v>
      </c>
    </row>
    <row r="69" spans="1:6" s="43" customFormat="1" ht="12.75">
      <c r="A69" s="17">
        <v>4520</v>
      </c>
      <c r="B69" s="88" t="s">
        <v>54</v>
      </c>
      <c r="C69" s="38">
        <v>13700</v>
      </c>
      <c r="D69" s="39">
        <v>7400</v>
      </c>
      <c r="E69" s="38"/>
      <c r="F69" s="45">
        <f>SUM(C69-D69+E69)</f>
        <v>6300</v>
      </c>
    </row>
    <row r="70" spans="1:6" s="43" customFormat="1" ht="12.75">
      <c r="A70" s="70">
        <v>6050</v>
      </c>
      <c r="B70" s="41" t="s">
        <v>30</v>
      </c>
      <c r="C70" s="66">
        <v>1453233.12</v>
      </c>
      <c r="D70" s="65"/>
      <c r="E70" s="66">
        <v>50000</v>
      </c>
      <c r="F70" s="40">
        <f>SUM(C70-D70+E70)</f>
        <v>1503233.12</v>
      </c>
    </row>
    <row r="71" spans="1:6" s="43" customFormat="1" ht="12.75">
      <c r="A71" s="83">
        <v>80140</v>
      </c>
      <c r="B71" s="67" t="s">
        <v>45</v>
      </c>
      <c r="C71" s="84">
        <f>SUM(C73:C75)</f>
        <v>13420</v>
      </c>
      <c r="D71" s="84">
        <f>SUM(D73:D75)</f>
        <v>1200</v>
      </c>
      <c r="E71" s="84">
        <f>SUM(E73:E75)</f>
        <v>1200</v>
      </c>
      <c r="F71" s="85">
        <f>SUM(C71-D71+E71)</f>
        <v>13420</v>
      </c>
    </row>
    <row r="72" spans="1:6" s="43" customFormat="1" ht="12.75">
      <c r="A72" s="78"/>
      <c r="B72" s="68" t="s">
        <v>46</v>
      </c>
      <c r="C72" s="80"/>
      <c r="D72" s="82"/>
      <c r="E72" s="80"/>
      <c r="F72" s="81"/>
    </row>
    <row r="73" spans="1:6" s="43" customFormat="1" ht="12.75">
      <c r="A73" s="70">
        <v>3020</v>
      </c>
      <c r="B73" s="74" t="s">
        <v>55</v>
      </c>
      <c r="C73" s="66">
        <v>3000</v>
      </c>
      <c r="D73" s="66"/>
      <c r="E73" s="66">
        <v>1200</v>
      </c>
      <c r="F73" s="40">
        <f aca="true" t="shared" si="5" ref="F73:F84">SUM(C73-D73+E73)</f>
        <v>4200</v>
      </c>
    </row>
    <row r="74" spans="1:6" s="43" customFormat="1" ht="12.75">
      <c r="A74" s="70">
        <v>4430</v>
      </c>
      <c r="B74" s="74" t="s">
        <v>56</v>
      </c>
      <c r="C74" s="66">
        <v>1580</v>
      </c>
      <c r="D74" s="66">
        <v>960</v>
      </c>
      <c r="E74" s="66"/>
      <c r="F74" s="40">
        <f t="shared" si="5"/>
        <v>620</v>
      </c>
    </row>
    <row r="75" spans="1:6" s="43" customFormat="1" ht="12.75">
      <c r="A75" s="17">
        <v>4480</v>
      </c>
      <c r="B75" s="41" t="s">
        <v>57</v>
      </c>
      <c r="C75" s="38">
        <v>8840</v>
      </c>
      <c r="D75" s="38">
        <v>240</v>
      </c>
      <c r="E75" s="38"/>
      <c r="F75" s="45">
        <f t="shared" si="5"/>
        <v>8600</v>
      </c>
    </row>
    <row r="76" spans="1:6" s="43" customFormat="1" ht="12.75">
      <c r="A76" s="78">
        <v>80143</v>
      </c>
      <c r="B76" s="79" t="s">
        <v>47</v>
      </c>
      <c r="C76" s="80">
        <f>SUM(C77)</f>
        <v>44431</v>
      </c>
      <c r="D76" s="80">
        <f>SUM(D77)</f>
        <v>0</v>
      </c>
      <c r="E76" s="80">
        <f>SUM(E77)</f>
        <v>5300</v>
      </c>
      <c r="F76" s="81">
        <f t="shared" si="5"/>
        <v>49731</v>
      </c>
    </row>
    <row r="77" spans="1:6" s="43" customFormat="1" ht="12.75">
      <c r="A77" s="69">
        <v>4400</v>
      </c>
      <c r="B77" s="64" t="s">
        <v>58</v>
      </c>
      <c r="C77" s="63">
        <v>44431</v>
      </c>
      <c r="D77" s="62"/>
      <c r="E77" s="63">
        <v>5300</v>
      </c>
      <c r="F77" s="55">
        <f t="shared" si="5"/>
        <v>49731</v>
      </c>
    </row>
    <row r="78" spans="1:6" s="43" customFormat="1" ht="12.75">
      <c r="A78" s="70"/>
      <c r="B78" s="87" t="s">
        <v>59</v>
      </c>
      <c r="C78" s="66"/>
      <c r="D78" s="65"/>
      <c r="E78" s="66"/>
      <c r="F78" s="40">
        <f t="shared" si="5"/>
        <v>0</v>
      </c>
    </row>
    <row r="79" spans="1:6" s="43" customFormat="1" ht="12.75">
      <c r="A79" s="78">
        <v>80146</v>
      </c>
      <c r="B79" s="79" t="s">
        <v>60</v>
      </c>
      <c r="C79" s="80">
        <f>SUM(C80)</f>
        <v>23670</v>
      </c>
      <c r="D79" s="80">
        <f>SUM(D80)</f>
        <v>4000</v>
      </c>
      <c r="E79" s="80">
        <f>SUM(E80)</f>
        <v>0</v>
      </c>
      <c r="F79" s="81">
        <f t="shared" si="5"/>
        <v>19670</v>
      </c>
    </row>
    <row r="80" spans="1:6" s="43" customFormat="1" ht="12.75">
      <c r="A80" s="69">
        <v>4700</v>
      </c>
      <c r="B80" s="64" t="s">
        <v>61</v>
      </c>
      <c r="C80" s="63">
        <v>23670</v>
      </c>
      <c r="D80" s="62">
        <v>4000</v>
      </c>
      <c r="E80" s="63"/>
      <c r="F80" s="55">
        <f t="shared" si="5"/>
        <v>19670</v>
      </c>
    </row>
    <row r="81" spans="1:6" s="43" customFormat="1" ht="13.5" thickBot="1">
      <c r="A81" s="70"/>
      <c r="B81" s="87" t="s">
        <v>62</v>
      </c>
      <c r="C81" s="66"/>
      <c r="D81" s="65"/>
      <c r="E81" s="66"/>
      <c r="F81" s="40">
        <f t="shared" si="5"/>
        <v>0</v>
      </c>
    </row>
    <row r="82" spans="1:6" s="43" customFormat="1" ht="13.5" thickBot="1">
      <c r="A82" s="50">
        <v>851</v>
      </c>
      <c r="B82" s="50" t="s">
        <v>63</v>
      </c>
      <c r="C82" s="52">
        <f aca="true" t="shared" si="6" ref="C82:E83">SUM(C83)</f>
        <v>617949.69</v>
      </c>
      <c r="D82" s="52">
        <f t="shared" si="6"/>
        <v>0</v>
      </c>
      <c r="E82" s="52">
        <f t="shared" si="6"/>
        <v>6710</v>
      </c>
      <c r="F82" s="31">
        <f t="shared" si="5"/>
        <v>624659.69</v>
      </c>
    </row>
    <row r="83" spans="1:6" s="43" customFormat="1" ht="12.75">
      <c r="A83" s="25">
        <v>85111</v>
      </c>
      <c r="B83" s="72" t="s">
        <v>64</v>
      </c>
      <c r="C83" s="27">
        <f t="shared" si="6"/>
        <v>617949.69</v>
      </c>
      <c r="D83" s="27">
        <f t="shared" si="6"/>
        <v>0</v>
      </c>
      <c r="E83" s="27">
        <f t="shared" si="6"/>
        <v>6710</v>
      </c>
      <c r="F83" s="34">
        <f t="shared" si="5"/>
        <v>624659.69</v>
      </c>
    </row>
    <row r="84" spans="1:6" s="43" customFormat="1" ht="12.75">
      <c r="A84" s="69">
        <v>6220</v>
      </c>
      <c r="B84" s="64" t="s">
        <v>65</v>
      </c>
      <c r="C84" s="63">
        <v>617949.69</v>
      </c>
      <c r="D84" s="62"/>
      <c r="E84" s="63">
        <v>6710</v>
      </c>
      <c r="F84" s="55">
        <f t="shared" si="5"/>
        <v>624659.69</v>
      </c>
    </row>
    <row r="85" spans="1:6" s="43" customFormat="1" ht="12.75">
      <c r="A85" s="69"/>
      <c r="B85" s="64" t="s">
        <v>66</v>
      </c>
      <c r="C85" s="63"/>
      <c r="D85" s="62"/>
      <c r="E85" s="63"/>
      <c r="F85" s="55"/>
    </row>
    <row r="86" spans="1:6" s="43" customFormat="1" ht="13.5" thickBot="1">
      <c r="A86" s="70"/>
      <c r="B86" s="87" t="s">
        <v>67</v>
      </c>
      <c r="C86" s="66"/>
      <c r="D86" s="65"/>
      <c r="E86" s="66"/>
      <c r="F86" s="40"/>
    </row>
    <row r="87" spans="1:6" s="43" customFormat="1" ht="13.5" thickBot="1">
      <c r="A87" s="50">
        <v>852</v>
      </c>
      <c r="B87" s="50" t="s">
        <v>68</v>
      </c>
      <c r="C87" s="52">
        <f>SUM(C88)</f>
        <v>121715</v>
      </c>
      <c r="D87" s="52">
        <f>SUM(D88)</f>
        <v>500</v>
      </c>
      <c r="E87" s="52">
        <f>SUM(E88)</f>
        <v>500</v>
      </c>
      <c r="F87" s="31">
        <f aca="true" t="shared" si="7" ref="F87:F121">SUM(C87-D87+E87)</f>
        <v>121715</v>
      </c>
    </row>
    <row r="88" spans="1:6" s="43" customFormat="1" ht="12.75">
      <c r="A88" s="25">
        <v>85201</v>
      </c>
      <c r="B88" s="26" t="s">
        <v>86</v>
      </c>
      <c r="C88" s="27">
        <f>SUM(C89,C91)</f>
        <v>121715</v>
      </c>
      <c r="D88" s="27">
        <f>SUM(D89,D91)</f>
        <v>500</v>
      </c>
      <c r="E88" s="27">
        <f>SUM(E89,E91)</f>
        <v>500</v>
      </c>
      <c r="F88" s="34">
        <f t="shared" si="7"/>
        <v>121715</v>
      </c>
    </row>
    <row r="89" spans="1:6" s="43" customFormat="1" ht="12.75">
      <c r="A89" s="69">
        <v>2820</v>
      </c>
      <c r="B89" s="64" t="s">
        <v>87</v>
      </c>
      <c r="C89" s="63">
        <v>30936</v>
      </c>
      <c r="D89" s="62"/>
      <c r="E89" s="63">
        <v>500</v>
      </c>
      <c r="F89" s="55">
        <f t="shared" si="7"/>
        <v>31436</v>
      </c>
    </row>
    <row r="90" spans="1:6" s="43" customFormat="1" ht="12.75">
      <c r="A90" s="69"/>
      <c r="B90" s="64" t="s">
        <v>88</v>
      </c>
      <c r="C90" s="63"/>
      <c r="D90" s="62"/>
      <c r="E90" s="63"/>
      <c r="F90" s="55"/>
    </row>
    <row r="91" spans="1:6" s="43" customFormat="1" ht="13.5" thickBot="1">
      <c r="A91" s="93">
        <v>3110</v>
      </c>
      <c r="B91" s="92" t="s">
        <v>89</v>
      </c>
      <c r="C91" s="94">
        <v>90779</v>
      </c>
      <c r="D91" s="54">
        <v>500</v>
      </c>
      <c r="E91" s="94"/>
      <c r="F91" s="77">
        <f t="shared" si="7"/>
        <v>90279</v>
      </c>
    </row>
    <row r="92" spans="1:6" s="43" customFormat="1" ht="13.5" thickBot="1">
      <c r="A92" s="50">
        <v>853</v>
      </c>
      <c r="B92" s="50" t="s">
        <v>69</v>
      </c>
      <c r="C92" s="52">
        <f>SUM(C93)</f>
        <v>1054922</v>
      </c>
      <c r="D92" s="52">
        <f>SUM(D93)</f>
        <v>9717</v>
      </c>
      <c r="E92" s="52">
        <f>SUM(E93)</f>
        <v>9717</v>
      </c>
      <c r="F92" s="31">
        <f t="shared" si="7"/>
        <v>1054922</v>
      </c>
    </row>
    <row r="93" spans="1:6" s="43" customFormat="1" ht="12.75">
      <c r="A93" s="25">
        <v>85333</v>
      </c>
      <c r="B93" s="72" t="s">
        <v>70</v>
      </c>
      <c r="C93" s="27">
        <f>SUM(C94:C106)</f>
        <v>1054922</v>
      </c>
      <c r="D93" s="27">
        <f>SUM(D94:D106)</f>
        <v>9717</v>
      </c>
      <c r="E93" s="27">
        <f>SUM(E94:E106)</f>
        <v>9717</v>
      </c>
      <c r="F93" s="34">
        <f t="shared" si="7"/>
        <v>1054922</v>
      </c>
    </row>
    <row r="94" spans="1:6" s="43" customFormat="1" ht="12.75">
      <c r="A94" s="17">
        <v>3020</v>
      </c>
      <c r="B94" s="41" t="s">
        <v>55</v>
      </c>
      <c r="C94" s="38">
        <v>2412</v>
      </c>
      <c r="D94" s="38">
        <v>957</v>
      </c>
      <c r="E94" s="38"/>
      <c r="F94" s="45">
        <f t="shared" si="7"/>
        <v>1455</v>
      </c>
    </row>
    <row r="95" spans="1:6" s="43" customFormat="1" ht="12.75">
      <c r="A95" s="17">
        <v>4010</v>
      </c>
      <c r="B95" s="41" t="s">
        <v>41</v>
      </c>
      <c r="C95" s="66">
        <v>884757</v>
      </c>
      <c r="D95" s="66"/>
      <c r="E95" s="66">
        <v>5367</v>
      </c>
      <c r="F95" s="40">
        <f t="shared" si="7"/>
        <v>890124</v>
      </c>
    </row>
    <row r="96" spans="1:6" s="43" customFormat="1" ht="12.75">
      <c r="A96" s="70">
        <v>4040</v>
      </c>
      <c r="B96" s="74" t="s">
        <v>33</v>
      </c>
      <c r="C96" s="38">
        <v>70062</v>
      </c>
      <c r="D96" s="38">
        <v>2824</v>
      </c>
      <c r="E96" s="38"/>
      <c r="F96" s="45">
        <f t="shared" si="7"/>
        <v>67238</v>
      </c>
    </row>
    <row r="97" spans="1:6" s="43" customFormat="1" ht="12.75">
      <c r="A97" s="17">
        <v>4140</v>
      </c>
      <c r="B97" s="41" t="s">
        <v>90</v>
      </c>
      <c r="C97" s="80">
        <v>27371</v>
      </c>
      <c r="D97" s="80"/>
      <c r="E97" s="80">
        <v>3587</v>
      </c>
      <c r="F97" s="81">
        <f t="shared" si="7"/>
        <v>30958</v>
      </c>
    </row>
    <row r="98" spans="1:6" s="43" customFormat="1" ht="12.75">
      <c r="A98" s="17">
        <v>4170</v>
      </c>
      <c r="B98" s="41" t="s">
        <v>71</v>
      </c>
      <c r="C98" s="38">
        <v>2020</v>
      </c>
      <c r="D98" s="38">
        <v>2020</v>
      </c>
      <c r="E98" s="38"/>
      <c r="F98" s="45">
        <f t="shared" si="7"/>
        <v>0</v>
      </c>
    </row>
    <row r="99" spans="1:6" s="43" customFormat="1" ht="12.75">
      <c r="A99" s="69">
        <v>4370</v>
      </c>
      <c r="B99" s="64" t="s">
        <v>52</v>
      </c>
      <c r="C99" s="63">
        <v>1639</v>
      </c>
      <c r="D99" s="62">
        <v>390</v>
      </c>
      <c r="E99" s="63"/>
      <c r="F99" s="55">
        <f t="shared" si="7"/>
        <v>1249</v>
      </c>
    </row>
    <row r="100" spans="1:6" s="43" customFormat="1" ht="12.75">
      <c r="A100" s="70"/>
      <c r="B100" s="87" t="s">
        <v>53</v>
      </c>
      <c r="C100" s="66"/>
      <c r="D100" s="65"/>
      <c r="E100" s="66"/>
      <c r="F100" s="40"/>
    </row>
    <row r="101" spans="1:6" s="43" customFormat="1" ht="12.75">
      <c r="A101" s="69">
        <v>4400</v>
      </c>
      <c r="B101" s="64" t="s">
        <v>58</v>
      </c>
      <c r="C101" s="63">
        <v>30815</v>
      </c>
      <c r="D101" s="62"/>
      <c r="E101" s="63">
        <v>763</v>
      </c>
      <c r="F101" s="55">
        <f t="shared" si="7"/>
        <v>31578</v>
      </c>
    </row>
    <row r="102" spans="1:6" s="43" customFormat="1" ht="12.75">
      <c r="A102" s="70"/>
      <c r="B102" s="87" t="s">
        <v>59</v>
      </c>
      <c r="C102" s="66"/>
      <c r="D102" s="65"/>
      <c r="E102" s="66"/>
      <c r="F102" s="40"/>
    </row>
    <row r="103" spans="1:6" s="43" customFormat="1" ht="12.75">
      <c r="A103" s="17">
        <v>4420</v>
      </c>
      <c r="B103" s="41" t="s">
        <v>72</v>
      </c>
      <c r="C103" s="38">
        <v>365</v>
      </c>
      <c r="D103" s="38">
        <v>365</v>
      </c>
      <c r="E103" s="38"/>
      <c r="F103" s="45">
        <f t="shared" si="7"/>
        <v>0</v>
      </c>
    </row>
    <row r="104" spans="1:6" s="43" customFormat="1" ht="12.75">
      <c r="A104" s="17">
        <v>4430</v>
      </c>
      <c r="B104" s="41" t="s">
        <v>56</v>
      </c>
      <c r="C104" s="66">
        <v>3200</v>
      </c>
      <c r="D104" s="66">
        <v>920</v>
      </c>
      <c r="E104" s="66"/>
      <c r="F104" s="40">
        <f t="shared" si="7"/>
        <v>2280</v>
      </c>
    </row>
    <row r="105" spans="1:6" s="43" customFormat="1" ht="12.75">
      <c r="A105" s="17">
        <v>4440</v>
      </c>
      <c r="B105" s="41" t="s">
        <v>73</v>
      </c>
      <c r="C105" s="38">
        <v>32000</v>
      </c>
      <c r="D105" s="38">
        <v>1960</v>
      </c>
      <c r="E105" s="38"/>
      <c r="F105" s="45">
        <f t="shared" si="7"/>
        <v>30040</v>
      </c>
    </row>
    <row r="106" spans="1:6" s="43" customFormat="1" ht="12.75">
      <c r="A106" s="69">
        <v>4700</v>
      </c>
      <c r="B106" s="64" t="s">
        <v>61</v>
      </c>
      <c r="C106" s="63">
        <v>281</v>
      </c>
      <c r="D106" s="62">
        <v>281</v>
      </c>
      <c r="E106" s="63"/>
      <c r="F106" s="55">
        <f t="shared" si="7"/>
        <v>0</v>
      </c>
    </row>
    <row r="107" spans="1:6" s="43" customFormat="1" ht="13.5" thickBot="1">
      <c r="A107" s="70"/>
      <c r="B107" s="87" t="s">
        <v>62</v>
      </c>
      <c r="C107" s="66"/>
      <c r="D107" s="65"/>
      <c r="E107" s="66"/>
      <c r="F107" s="40"/>
    </row>
    <row r="108" spans="1:6" s="43" customFormat="1" ht="13.5" thickBot="1">
      <c r="A108" s="50">
        <v>854</v>
      </c>
      <c r="B108" s="50" t="s">
        <v>74</v>
      </c>
      <c r="C108" s="52">
        <f>SUM(C109)</f>
        <v>961256</v>
      </c>
      <c r="D108" s="52">
        <f>SUM(D109)</f>
        <v>93447.22</v>
      </c>
      <c r="E108" s="52">
        <f>SUM(E109)</f>
        <v>102020</v>
      </c>
      <c r="F108" s="31">
        <f t="shared" si="7"/>
        <v>969828.78</v>
      </c>
    </row>
    <row r="109" spans="1:6" s="43" customFormat="1" ht="12.75">
      <c r="A109" s="25">
        <v>85410</v>
      </c>
      <c r="B109" s="72" t="s">
        <v>75</v>
      </c>
      <c r="C109" s="27">
        <f>SUM(C110:C118)</f>
        <v>961256</v>
      </c>
      <c r="D109" s="27">
        <f>SUM(D110:D118)</f>
        <v>93447.22</v>
      </c>
      <c r="E109" s="27">
        <f>SUM(E110:E118)</f>
        <v>102020</v>
      </c>
      <c r="F109" s="34">
        <f t="shared" si="7"/>
        <v>969828.78</v>
      </c>
    </row>
    <row r="110" spans="1:6" s="43" customFormat="1" ht="12.75">
      <c r="A110" s="17">
        <v>4010</v>
      </c>
      <c r="B110" s="41" t="s">
        <v>41</v>
      </c>
      <c r="C110" s="66">
        <v>471262</v>
      </c>
      <c r="D110" s="66"/>
      <c r="E110" s="66">
        <v>43530</v>
      </c>
      <c r="F110" s="40">
        <f t="shared" si="7"/>
        <v>514792</v>
      </c>
    </row>
    <row r="111" spans="1:6" s="43" customFormat="1" ht="12.75">
      <c r="A111" s="70">
        <v>4040</v>
      </c>
      <c r="B111" s="74" t="s">
        <v>33</v>
      </c>
      <c r="C111" s="38">
        <v>44470</v>
      </c>
      <c r="D111" s="38">
        <v>3887</v>
      </c>
      <c r="E111" s="38"/>
      <c r="F111" s="45">
        <f t="shared" si="7"/>
        <v>40583</v>
      </c>
    </row>
    <row r="112" spans="1:6" s="43" customFormat="1" ht="12.75">
      <c r="A112" s="17">
        <v>4110</v>
      </c>
      <c r="B112" s="41" t="s">
        <v>42</v>
      </c>
      <c r="C112" s="38">
        <v>76450</v>
      </c>
      <c r="D112" s="38"/>
      <c r="E112" s="38">
        <v>4303</v>
      </c>
      <c r="F112" s="45">
        <f t="shared" si="7"/>
        <v>80753</v>
      </c>
    </row>
    <row r="113" spans="1:6" s="43" customFormat="1" ht="12.75">
      <c r="A113" s="17">
        <v>4120</v>
      </c>
      <c r="B113" s="41" t="s">
        <v>43</v>
      </c>
      <c r="C113" s="38">
        <v>14011</v>
      </c>
      <c r="D113" s="38"/>
      <c r="E113" s="38">
        <v>387</v>
      </c>
      <c r="F113" s="45">
        <f t="shared" si="7"/>
        <v>14398</v>
      </c>
    </row>
    <row r="114" spans="1:6" s="43" customFormat="1" ht="12.75">
      <c r="A114" s="17">
        <v>4210</v>
      </c>
      <c r="B114" s="41" t="s">
        <v>34</v>
      </c>
      <c r="C114" s="38">
        <v>103105</v>
      </c>
      <c r="D114" s="38">
        <v>12000</v>
      </c>
      <c r="E114" s="38">
        <v>25000</v>
      </c>
      <c r="F114" s="45">
        <f t="shared" si="7"/>
        <v>116105</v>
      </c>
    </row>
    <row r="115" spans="1:6" s="43" customFormat="1" ht="12.75">
      <c r="A115" s="17">
        <v>4260</v>
      </c>
      <c r="B115" s="41" t="s">
        <v>81</v>
      </c>
      <c r="C115" s="38">
        <v>46307</v>
      </c>
      <c r="D115" s="38"/>
      <c r="E115" s="38">
        <v>17000</v>
      </c>
      <c r="F115" s="45">
        <f t="shared" si="7"/>
        <v>63307</v>
      </c>
    </row>
    <row r="116" spans="1:6" s="43" customFormat="1" ht="12.75">
      <c r="A116" s="17">
        <v>4270</v>
      </c>
      <c r="B116" s="41" t="s">
        <v>85</v>
      </c>
      <c r="C116" s="38">
        <v>151000</v>
      </c>
      <c r="D116" s="38">
        <v>77086.22</v>
      </c>
      <c r="E116" s="38">
        <v>1600</v>
      </c>
      <c r="F116" s="45">
        <f t="shared" si="7"/>
        <v>75513.78</v>
      </c>
    </row>
    <row r="117" spans="1:6" s="43" customFormat="1" ht="12.75">
      <c r="A117" s="70">
        <v>4300</v>
      </c>
      <c r="B117" s="74" t="s">
        <v>80</v>
      </c>
      <c r="C117" s="66">
        <v>51204</v>
      </c>
      <c r="D117" s="66"/>
      <c r="E117" s="66">
        <v>10200</v>
      </c>
      <c r="F117" s="40">
        <f>SUM(C117-D117+E117)</f>
        <v>61404</v>
      </c>
    </row>
    <row r="118" spans="1:6" s="43" customFormat="1" ht="12.75">
      <c r="A118" s="69">
        <v>4370</v>
      </c>
      <c r="B118" s="64" t="s">
        <v>52</v>
      </c>
      <c r="C118" s="63">
        <v>3447</v>
      </c>
      <c r="D118" s="62">
        <v>474</v>
      </c>
      <c r="E118" s="63"/>
      <c r="F118" s="55">
        <f t="shared" si="7"/>
        <v>2973</v>
      </c>
    </row>
    <row r="119" spans="1:6" s="43" customFormat="1" ht="13.5" thickBot="1">
      <c r="A119" s="70"/>
      <c r="B119" s="87" t="s">
        <v>53</v>
      </c>
      <c r="C119" s="66"/>
      <c r="D119" s="65"/>
      <c r="E119" s="66"/>
      <c r="F119" s="40">
        <f t="shared" si="7"/>
        <v>0</v>
      </c>
    </row>
    <row r="120" spans="1:6" s="43" customFormat="1" ht="13.5" thickBot="1">
      <c r="A120" s="50">
        <v>900</v>
      </c>
      <c r="B120" s="50" t="s">
        <v>76</v>
      </c>
      <c r="C120" s="52">
        <f>SUM(C121)</f>
        <v>78900</v>
      </c>
      <c r="D120" s="52">
        <f>SUM(D121)</f>
        <v>50000</v>
      </c>
      <c r="E120" s="52">
        <f>SUM(E121)</f>
        <v>0</v>
      </c>
      <c r="F120" s="31">
        <f t="shared" si="7"/>
        <v>28900</v>
      </c>
    </row>
    <row r="121" spans="1:6" s="43" customFormat="1" ht="12.75">
      <c r="A121" s="83">
        <v>90019</v>
      </c>
      <c r="B121" s="67" t="s">
        <v>77</v>
      </c>
      <c r="C121" s="84">
        <f>SUM(C123:C124)</f>
        <v>78900</v>
      </c>
      <c r="D121" s="84">
        <f>SUM(D123:D124)</f>
        <v>50000</v>
      </c>
      <c r="E121" s="84">
        <f>SUM(E123:E124)</f>
        <v>0</v>
      </c>
      <c r="F121" s="85">
        <f t="shared" si="7"/>
        <v>28900</v>
      </c>
    </row>
    <row r="122" spans="1:6" s="43" customFormat="1" ht="12.75">
      <c r="A122" s="78"/>
      <c r="B122" s="68" t="s">
        <v>78</v>
      </c>
      <c r="C122" s="80"/>
      <c r="D122" s="82"/>
      <c r="E122" s="80"/>
      <c r="F122" s="81"/>
    </row>
    <row r="123" spans="1:6" s="43" customFormat="1" ht="12.75">
      <c r="A123" s="70">
        <v>3030</v>
      </c>
      <c r="B123" s="74" t="s">
        <v>79</v>
      </c>
      <c r="C123" s="66">
        <v>31000</v>
      </c>
      <c r="D123" s="66">
        <v>31000</v>
      </c>
      <c r="E123" s="66"/>
      <c r="F123" s="40">
        <f>SUM(C123-D123+E123)</f>
        <v>0</v>
      </c>
    </row>
    <row r="124" spans="1:6" s="43" customFormat="1" ht="13.5" thickBot="1">
      <c r="A124" s="70">
        <v>4300</v>
      </c>
      <c r="B124" s="74" t="s">
        <v>80</v>
      </c>
      <c r="C124" s="66">
        <v>47900</v>
      </c>
      <c r="D124" s="66">
        <v>19000</v>
      </c>
      <c r="E124" s="66"/>
      <c r="F124" s="40">
        <f>SUM(C124-D124+E124)</f>
        <v>28900</v>
      </c>
    </row>
    <row r="125" spans="1:6" s="19" customFormat="1" ht="15.75" customHeight="1" thickBot="1">
      <c r="A125" s="98" t="s">
        <v>15</v>
      </c>
      <c r="B125" s="99"/>
      <c r="C125" s="35" t="s">
        <v>16</v>
      </c>
      <c r="D125" s="36">
        <f>SUM(D14,D17,D23,D27,D35,D39,D82,D87,D92,D108,D120)</f>
        <v>874633.03</v>
      </c>
      <c r="E125" s="36">
        <f>SUM(E14,E17,E23,E27,E35,E39,E82,E87,E92,E108,E120)</f>
        <v>1392833.03</v>
      </c>
      <c r="F125" s="37" t="s">
        <v>16</v>
      </c>
    </row>
    <row r="126" spans="2:5" s="18" customFormat="1" ht="12.75">
      <c r="B126" s="20" t="s">
        <v>18</v>
      </c>
      <c r="C126" s="21" t="s">
        <v>20</v>
      </c>
      <c r="D126" s="32">
        <v>601333.03</v>
      </c>
      <c r="E126" s="33">
        <v>1011823.03</v>
      </c>
    </row>
    <row r="127" spans="2:5" s="22" customFormat="1" ht="13.5" thickBot="1">
      <c r="B127" s="23" t="s">
        <v>19</v>
      </c>
      <c r="C127" s="24" t="s">
        <v>20</v>
      </c>
      <c r="D127" s="28">
        <v>273300</v>
      </c>
      <c r="E127" s="29">
        <v>381010</v>
      </c>
    </row>
    <row r="128" ht="12.75">
      <c r="B128" t="s">
        <v>23</v>
      </c>
    </row>
  </sheetData>
  <mergeCells count="7">
    <mergeCell ref="A125:B125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2010-09-22T08:38:32Z</cp:lastPrinted>
  <dcterms:created xsi:type="dcterms:W3CDTF">2006-02-10T11:32:31Z</dcterms:created>
  <dcterms:modified xsi:type="dcterms:W3CDTF">2010-09-22T08:40:34Z</dcterms:modified>
  <cp:category/>
  <cp:version/>
  <cp:contentType/>
  <cp:contentStatus/>
</cp:coreProperties>
</file>